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\project\CCID_NCPDCID_DEISS_EIDJ\EID Production\Editorial\EDITING\Jude\June\R20-0233_FINAL_EXP\"/>
    </mc:Choice>
  </mc:AlternateContent>
  <xr:revisionPtr revIDLastSave="0" documentId="13_ncr:1_{F00883AB-A832-483D-BA26-052D53ABDEF4}" xr6:coauthVersionLast="44" xr6:coauthVersionMax="44" xr10:uidLastSave="{00000000-0000-0000-0000-000000000000}"/>
  <bookViews>
    <workbookView xWindow="-25320" yWindow="-120" windowWidth="25440" windowHeight="15990" xr2:uid="{00000000-000D-0000-FFFF-FFFF00000000}"/>
  </bookViews>
  <sheets>
    <sheet name="Appendix 2 case data" sheetId="1" r:id="rId1"/>
    <sheet name="Appendix 2 death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4" i="2" l="1"/>
  <c r="M54" i="2"/>
  <c r="N53" i="2"/>
  <c r="M53" i="2"/>
  <c r="H53" i="2"/>
  <c r="N52" i="2"/>
  <c r="H52" i="2"/>
  <c r="M52" i="2" s="1"/>
  <c r="N51" i="2"/>
  <c r="H51" i="2"/>
  <c r="M51" i="2" s="1"/>
  <c r="N50" i="2"/>
  <c r="M50" i="2"/>
  <c r="H50" i="2"/>
  <c r="N49" i="2"/>
  <c r="M49" i="2"/>
  <c r="H49" i="2"/>
  <c r="N48" i="2"/>
  <c r="H48" i="2"/>
  <c r="M48" i="2" s="1"/>
  <c r="N47" i="2"/>
  <c r="M47" i="2"/>
  <c r="N46" i="2"/>
  <c r="M46" i="2"/>
  <c r="H46" i="2"/>
  <c r="N45" i="2"/>
  <c r="H45" i="2"/>
  <c r="M45" i="2" s="1"/>
  <c r="N44" i="2"/>
  <c r="H44" i="2"/>
  <c r="M44" i="2" s="1"/>
  <c r="N43" i="2"/>
  <c r="M43" i="2"/>
  <c r="H43" i="2"/>
  <c r="N42" i="2"/>
  <c r="M42" i="2"/>
  <c r="H42" i="2"/>
  <c r="N41" i="2"/>
  <c r="H41" i="2"/>
  <c r="M41" i="2" s="1"/>
  <c r="N40" i="2"/>
  <c r="M40" i="2"/>
  <c r="N39" i="2"/>
  <c r="M39" i="2"/>
  <c r="H39" i="2"/>
  <c r="N38" i="2"/>
  <c r="M38" i="2"/>
  <c r="N37" i="2"/>
  <c r="M37" i="2"/>
  <c r="H37" i="2"/>
  <c r="M36" i="2"/>
  <c r="I36" i="2"/>
  <c r="N36" i="2" s="1"/>
  <c r="N35" i="2"/>
  <c r="H35" i="2"/>
  <c r="M35" i="2" s="1"/>
  <c r="N34" i="2"/>
  <c r="H34" i="2"/>
  <c r="M34" i="2" s="1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H22" i="2"/>
  <c r="N21" i="2"/>
  <c r="M21" i="2"/>
  <c r="N20" i="2"/>
  <c r="M20" i="2"/>
  <c r="H20" i="2"/>
  <c r="N19" i="2"/>
  <c r="M19" i="2"/>
  <c r="N18" i="2"/>
  <c r="H18" i="2"/>
  <c r="M18" i="2" s="1"/>
  <c r="N17" i="2"/>
  <c r="M17" i="2"/>
  <c r="N16" i="2"/>
  <c r="M16" i="2"/>
  <c r="N15" i="2"/>
  <c r="M15" i="2"/>
  <c r="H15" i="2"/>
  <c r="N14" i="2"/>
  <c r="M14" i="2"/>
  <c r="N13" i="2"/>
  <c r="H13" i="2"/>
  <c r="M13" i="2" s="1"/>
  <c r="N12" i="2"/>
  <c r="M12" i="2"/>
  <c r="N11" i="2"/>
  <c r="H11" i="2"/>
  <c r="M11" i="2" s="1"/>
  <c r="N10" i="2"/>
  <c r="M10" i="2"/>
  <c r="N9" i="2"/>
  <c r="M9" i="2"/>
  <c r="H9" i="2"/>
  <c r="N8" i="2"/>
  <c r="H8" i="2"/>
  <c r="M8" i="2" s="1"/>
  <c r="N7" i="2"/>
  <c r="M7" i="2"/>
  <c r="N6" i="2"/>
  <c r="M6" i="2"/>
  <c r="N5" i="2"/>
  <c r="M5" i="2"/>
  <c r="N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KenjiM</author>
  </authors>
  <commentList>
    <comment ref="A17" authorId="0" shapeId="0" xr:uid="{E0E02EC8-0CDA-4C81-A38A-510EDE9EFC50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22と重複</t>
        </r>
      </text>
    </comment>
    <comment ref="A21" authorId="0" shapeId="0" xr:uid="{DC18D30E-F82B-457F-9183-0664CD0460B9}">
      <text>
        <r>
          <rPr>
            <b/>
            <sz val="9"/>
            <color indexed="81"/>
            <rFont val="ＭＳ Ｐゴシック"/>
            <family val="3"/>
            <charset val="128"/>
          </rPr>
          <t>Overlap with No4</t>
        </r>
      </text>
    </comment>
    <comment ref="A22" authorId="0" shapeId="0" xr:uid="{CC9C70C7-D196-4D30-A8DE-AE674BEEF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Overlap with No5
</t>
        </r>
      </text>
    </comment>
    <comment ref="A23" authorId="0" shapeId="0" xr:uid="{9142E7AB-EF09-4A14-BB66-7184411BCC4D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Overlap with No7</t>
        </r>
      </text>
    </comment>
    <comment ref="A24" authorId="0" shapeId="0" xr:uid="{94E0202A-4418-4765-AC1B-219095CB0B56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 16と重複</t>
        </r>
      </text>
    </comment>
    <comment ref="A26" authorId="0" shapeId="0" xr:uid="{8E53EB07-0EC8-46CE-B756-DB3D0BEB57B5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 15と重複</t>
        </r>
      </text>
    </comment>
    <comment ref="A27" authorId="0" shapeId="0" xr:uid="{B21CFCA1-CEA9-4BDA-B3F1-9F4D3E904B62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 12と重複</t>
        </r>
      </text>
    </comment>
    <comment ref="A28" authorId="0" shapeId="0" xr:uid="{65ECF1E6-EC83-4E30-BAEF-3C53FA91B7F7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 17と重複</t>
        </r>
      </text>
    </comment>
    <comment ref="A29" authorId="0" shapeId="0" xr:uid="{F39C4D3E-2180-4607-931A-51EC61C3CF1E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 10と重複</t>
        </r>
      </text>
    </comment>
    <comment ref="A30" authorId="0" shapeId="0" xr:uid="{6AE8D687-02AE-4590-9660-5E95749E34D4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No13と重複</t>
        </r>
      </text>
    </comment>
    <comment ref="A31" authorId="0" shapeId="0" xr:uid="{AE7033CC-CEC8-4574-8F4B-509892341E5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No 11と重複。
</t>
        </r>
        <r>
          <rPr>
            <sz val="9"/>
            <color indexed="81"/>
            <rFont val="ＭＳ Ｐゴシック"/>
            <family val="3"/>
            <charset val="128"/>
          </rPr>
          <t>Onset日が異なる。</t>
        </r>
      </text>
    </comment>
    <comment ref="H33" authorId="0" shapeId="0" xr:uid="{B34145F6-02D3-47C6-9FAE-A5D72433A1C2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8" authorId="0" shapeId="0" xr:uid="{FEBAF5FA-3A08-427A-8D6B-F6D749B82EA9}">
      <text>
        <r>
          <rPr>
            <b/>
            <sz val="9"/>
            <color indexed="81"/>
            <rFont val="ＭＳ Ｐゴシック"/>
            <family val="3"/>
            <charset val="128"/>
          </rPr>
          <t>KenjiM:</t>
        </r>
        <r>
          <rPr>
            <sz val="9"/>
            <color indexed="81"/>
            <rFont val="ＭＳ Ｐゴシック"/>
            <family val="3"/>
            <charset val="128"/>
          </rPr>
          <t xml:space="preserve">
 1月13日自行到</t>
        </r>
        <r>
          <rPr>
            <sz val="9"/>
            <color indexed="81"/>
            <rFont val="NSimSun"/>
            <family val="3"/>
            <charset val="134"/>
          </rPr>
          <t>远</t>
        </r>
        <r>
          <rPr>
            <sz val="9"/>
            <color indexed="81"/>
            <rFont val="ＭＳ Ｐゴシック"/>
            <family val="3"/>
            <charset val="128"/>
          </rPr>
          <t>安</t>
        </r>
        <r>
          <rPr>
            <sz val="9"/>
            <color indexed="81"/>
            <rFont val="NSimSun"/>
            <family val="3"/>
            <charset val="134"/>
          </rPr>
          <t>县</t>
        </r>
        <r>
          <rPr>
            <sz val="9"/>
            <color indexed="81"/>
            <rFont val="ＭＳ Ｐゴシック"/>
            <family val="3"/>
            <charset val="128"/>
          </rPr>
          <t>中医医院内三科住院，入院</t>
        </r>
        <r>
          <rPr>
            <sz val="9"/>
            <color indexed="81"/>
            <rFont val="NSimSun"/>
            <family val="3"/>
            <charset val="134"/>
          </rPr>
          <t>诊</t>
        </r>
        <r>
          <rPr>
            <sz val="9"/>
            <color indexed="81"/>
            <rFont val="ＭＳ Ｐゴシック"/>
            <family val="3"/>
            <charset val="128"/>
          </rPr>
          <t>断</t>
        </r>
        <r>
          <rPr>
            <sz val="9"/>
            <color indexed="81"/>
            <rFont val="NSimSun"/>
            <family val="3"/>
            <charset val="134"/>
          </rPr>
          <t>为</t>
        </r>
        <r>
          <rPr>
            <sz val="9"/>
            <color indexed="81"/>
            <rFont val="ＭＳ Ｐゴシック"/>
            <family val="3"/>
            <charset val="128"/>
          </rPr>
          <t>“原</t>
        </r>
        <r>
          <rPr>
            <sz val="9"/>
            <color indexed="81"/>
            <rFont val="NSimSun"/>
            <family val="3"/>
            <charset val="134"/>
          </rPr>
          <t>发</t>
        </r>
        <r>
          <rPr>
            <sz val="9"/>
            <color indexed="81"/>
            <rFont val="ＭＳ Ｐゴシック"/>
            <family val="3"/>
            <charset val="128"/>
          </rPr>
          <t>性骨髓</t>
        </r>
        <r>
          <rPr>
            <sz val="9"/>
            <color indexed="81"/>
            <rFont val="NSimSun"/>
            <family val="3"/>
            <charset val="134"/>
          </rPr>
          <t>纤维</t>
        </r>
        <r>
          <rPr>
            <sz val="9"/>
            <color indexed="81"/>
            <rFont val="ＭＳ Ｐゴシック"/>
            <family val="3"/>
            <charset val="128"/>
          </rPr>
          <t>化，肺部感染”，抗感染治</t>
        </r>
        <r>
          <rPr>
            <sz val="9"/>
            <color indexed="81"/>
            <rFont val="NSimSun"/>
            <family val="3"/>
            <charset val="134"/>
          </rPr>
          <t>疗</t>
        </r>
        <r>
          <rPr>
            <sz val="9"/>
            <color indexed="81"/>
            <rFont val="ＭＳ Ｐゴシック"/>
            <family val="3"/>
            <charset val="128"/>
          </rPr>
          <t>后病情无</t>
        </r>
        <r>
          <rPr>
            <sz val="9"/>
            <color indexed="81"/>
            <rFont val="NSimSun"/>
            <family val="3"/>
            <charset val="134"/>
          </rPr>
          <t>缓</t>
        </r>
        <r>
          <rPr>
            <sz val="9"/>
            <color indexed="81"/>
            <rFont val="ＭＳ Ｐゴシック"/>
            <family val="3"/>
            <charset val="128"/>
          </rPr>
          <t>解</t>
        </r>
      </text>
    </comment>
  </commentList>
</comments>
</file>

<file path=xl/sharedStrings.xml><?xml version="1.0" encoding="utf-8"?>
<sst xmlns="http://schemas.openxmlformats.org/spreadsheetml/2006/main" count="318" uniqueCount="111">
  <si>
    <t>Wuhan</t>
  </si>
  <si>
    <t>Date</t>
  </si>
  <si>
    <t>t</t>
  </si>
  <si>
    <t>onset</t>
  </si>
  <si>
    <t>death</t>
  </si>
  <si>
    <t>Cumulative cases</t>
  </si>
  <si>
    <t>Cumulative death</t>
  </si>
  <si>
    <t>Hubei (-Wuhan)</t>
  </si>
  <si>
    <t>t2</t>
  </si>
  <si>
    <t>inc_case</t>
  </si>
  <si>
    <t>inc_death</t>
  </si>
  <si>
    <t>cum_case</t>
  </si>
  <si>
    <t>cum_death</t>
  </si>
  <si>
    <t>China (-Hubei)</t>
  </si>
  <si>
    <t>王XX</t>
  </si>
  <si>
    <t>王某</t>
  </si>
  <si>
    <t>周某</t>
  </si>
  <si>
    <t>詹某</t>
  </si>
  <si>
    <t>张某</t>
  </si>
  <si>
    <t>胡某</t>
  </si>
  <si>
    <t>Local Health Comission</t>
  </si>
  <si>
    <t>http://wsjkw.hlj.gov.cn/index.php/Home/Zwgk/all/typeid/42</t>
  </si>
  <si>
    <t>http://wst.hainan.gov.cn/swjw/rdzt/yqfk/</t>
  </si>
  <si>
    <t>http://www.hnwsjsw.gov.cn/channels/854.shtml</t>
  </si>
  <si>
    <t>Article DOI: https://doi.org/10.3201/eid2606.200233</t>
  </si>
  <si>
    <t>Estimating Risk for Death from 2019 Novel Coronavirus Disease, China, January–February 2020</t>
  </si>
  <si>
    <t>No_1</t>
    <phoneticPr fontId="2"/>
  </si>
  <si>
    <t>No_2</t>
    <phoneticPr fontId="2"/>
  </si>
  <si>
    <t>date_report</t>
    <phoneticPr fontId="2"/>
  </si>
  <si>
    <t>Region</t>
    <phoneticPr fontId="2"/>
  </si>
  <si>
    <t>Name</t>
    <phoneticPr fontId="2"/>
  </si>
  <si>
    <t>Age</t>
    <phoneticPr fontId="2"/>
  </si>
  <si>
    <t>Sex</t>
    <phoneticPr fontId="2"/>
  </si>
  <si>
    <t>date_onset</t>
    <phoneticPr fontId="2"/>
  </si>
  <si>
    <t>date_admission</t>
    <phoneticPr fontId="2"/>
  </si>
  <si>
    <t>date_ICU</t>
    <phoneticPr fontId="2"/>
  </si>
  <si>
    <t>date_death</t>
    <phoneticPr fontId="2"/>
  </si>
  <si>
    <t>underlyingdisease</t>
    <phoneticPr fontId="2"/>
  </si>
  <si>
    <t>Duration</t>
    <phoneticPr fontId="2"/>
  </si>
  <si>
    <t>Detail</t>
    <phoneticPr fontId="2"/>
  </si>
  <si>
    <t>Comment</t>
    <phoneticPr fontId="2"/>
  </si>
  <si>
    <t>Resource</t>
    <phoneticPr fontId="2"/>
  </si>
  <si>
    <t>Wuhan</t>
    <phoneticPr fontId="2"/>
  </si>
  <si>
    <t>曾XX</t>
    <phoneticPr fontId="2"/>
  </si>
  <si>
    <t>Male</t>
    <phoneticPr fontId="2"/>
  </si>
  <si>
    <t>肝硬変と粘液腫</t>
    <phoneticPr fontId="2"/>
  </si>
  <si>
    <t>ChinaGov</t>
    <phoneticPr fontId="2"/>
  </si>
  <si>
    <t>熊XX</t>
    <phoneticPr fontId="2"/>
  </si>
  <si>
    <t>NA</t>
    <phoneticPr fontId="2"/>
  </si>
  <si>
    <t>高血圧、脳梗塞、脳軟化</t>
    <phoneticPr fontId="2"/>
  </si>
  <si>
    <r>
      <rPr>
        <sz val="11"/>
        <color theme="1"/>
        <rFont val="Calibri"/>
        <family val="3"/>
        <charset val="134"/>
        <scheme val="minor"/>
      </rPr>
      <t>陈</t>
    </r>
    <r>
      <rPr>
        <sz val="11"/>
        <color theme="1"/>
        <rFont val="Calibri"/>
        <family val="3"/>
        <charset val="128"/>
        <scheme val="minor"/>
      </rPr>
      <t>X</t>
    </r>
  </si>
  <si>
    <t>高血圧、糖尿病、冠状動脈性心臓病、頻繁な心室性期外収縮、および冠状動脈ステント留置</t>
    <phoneticPr fontId="2"/>
  </si>
  <si>
    <t>李XX</t>
    <phoneticPr fontId="2"/>
  </si>
  <si>
    <t>COPD、高血圧、2型糖尿病、慢性腎不全、2007年に上行大動脈人工大動脈置換、2017年に腹部大動脈ステント留置、胆嚢摘出術、多臓器損傷</t>
    <phoneticPr fontId="2"/>
  </si>
  <si>
    <t>王XX</t>
    <phoneticPr fontId="2"/>
  </si>
  <si>
    <t>高血圧と股関節形成術</t>
    <phoneticPr fontId="2"/>
  </si>
  <si>
    <t>殷XX</t>
    <phoneticPr fontId="2"/>
  </si>
  <si>
    <t>Female</t>
    <phoneticPr fontId="2"/>
  </si>
  <si>
    <t>糖尿病および脳梗塞</t>
    <phoneticPr fontId="2"/>
  </si>
  <si>
    <t>刘XX</t>
    <phoneticPr fontId="2"/>
  </si>
  <si>
    <r>
      <rPr>
        <sz val="11"/>
        <color theme="1"/>
        <rFont val="Calibri"/>
        <family val="3"/>
        <charset val="134"/>
        <scheme val="minor"/>
      </rPr>
      <t>罗</t>
    </r>
    <r>
      <rPr>
        <sz val="11"/>
        <color theme="1"/>
        <rFont val="Calibri"/>
        <family val="3"/>
        <charset val="128"/>
        <scheme val="minor"/>
      </rPr>
      <t>XX</t>
    </r>
  </si>
  <si>
    <r>
      <rPr>
        <sz val="11"/>
        <color theme="1"/>
        <rFont val="Calibri"/>
        <family val="3"/>
        <charset val="134"/>
        <scheme val="minor"/>
      </rPr>
      <t>张</t>
    </r>
    <r>
      <rPr>
        <sz val="11"/>
        <color theme="1"/>
        <rFont val="Calibri"/>
        <family val="3"/>
        <charset val="128"/>
        <scheme val="minor"/>
      </rPr>
      <t>XX</t>
    </r>
  </si>
  <si>
    <t>パーキンソン病</t>
    <phoneticPr fontId="2"/>
  </si>
  <si>
    <t>周XX</t>
    <rPh sb="0" eb="1">
      <t>シュウ</t>
    </rPh>
    <phoneticPr fontId="2"/>
  </si>
  <si>
    <t>胡XX</t>
    <phoneticPr fontId="2"/>
  </si>
  <si>
    <t>雷XX</t>
    <phoneticPr fontId="2"/>
  </si>
  <si>
    <t>onset: 1月初旬</t>
    <phoneticPr fontId="2"/>
  </si>
  <si>
    <t>糖尿病性高血圧、結腸癌</t>
    <phoneticPr fontId="2"/>
  </si>
  <si>
    <t>袁XX</t>
    <phoneticPr fontId="2"/>
  </si>
  <si>
    <t>詹XX</t>
    <phoneticPr fontId="2"/>
  </si>
  <si>
    <t>慢性気管支炎、不安定狭心症、冠動脈ステント、高血圧、胃腸出血、腎不全、高脂血症、高尿酸血症、ラクナ脳梗塞</t>
    <phoneticPr fontId="2"/>
  </si>
  <si>
    <t>高血圧、糖尿病、冠状動脈性心臓病、</t>
    <phoneticPr fontId="2"/>
  </si>
  <si>
    <t>Wuhan city</t>
    <phoneticPr fontId="2"/>
  </si>
  <si>
    <t>Hubei</t>
    <phoneticPr fontId="2"/>
  </si>
  <si>
    <t>袁某</t>
    <phoneticPr fontId="2"/>
  </si>
  <si>
    <t>Hubei province</t>
    <phoneticPr fontId="2"/>
  </si>
  <si>
    <t>雷某</t>
    <phoneticPr fontId="2"/>
  </si>
  <si>
    <t>結腸癌手術を受け、糖尿病と高血圧</t>
    <phoneticPr fontId="2"/>
  </si>
  <si>
    <t>冠状動脈性心臓病、高血圧、腎不全、高尿酸血症、ラクナ梗塞、高脂血症</t>
    <phoneticPr fontId="2"/>
  </si>
  <si>
    <r>
      <rPr>
        <sz val="11"/>
        <color theme="1"/>
        <rFont val="Calibri"/>
        <family val="3"/>
        <charset val="134"/>
        <scheme val="minor"/>
      </rPr>
      <t>赵</t>
    </r>
    <r>
      <rPr>
        <sz val="11"/>
        <color theme="1"/>
        <rFont val="Calibri"/>
        <family val="3"/>
        <charset val="128"/>
        <scheme val="minor"/>
      </rPr>
      <t>某某</t>
    </r>
  </si>
  <si>
    <t>起立性低血圧、甲状腺機能低下症、全身性変形性関節症、大腿骨頭の虚血性壊死</t>
    <phoneticPr fontId="2"/>
  </si>
  <si>
    <t>殷某某</t>
    <phoneticPr fontId="2"/>
  </si>
  <si>
    <t>2020年1月14日に「発熱、咳、筋肉痛」で武漢連合医科大学病院に入院</t>
    <phoneticPr fontId="2"/>
  </si>
  <si>
    <t>李某</t>
    <phoneticPr fontId="2"/>
  </si>
  <si>
    <r>
      <rPr>
        <sz val="11"/>
        <color theme="1"/>
        <rFont val="Calibri"/>
        <family val="3"/>
        <charset val="134"/>
        <scheme val="minor"/>
      </rPr>
      <t>张</t>
    </r>
    <r>
      <rPr>
        <sz val="11"/>
        <color theme="1"/>
        <rFont val="Calibri"/>
        <family val="3"/>
        <charset val="128"/>
        <scheme val="minor"/>
      </rPr>
      <t>某某</t>
    </r>
  </si>
  <si>
    <t>邵某某</t>
    <phoneticPr fontId="2"/>
  </si>
  <si>
    <t>統合失調症</t>
    <phoneticPr fontId="2"/>
  </si>
  <si>
    <t>刘某某</t>
    <phoneticPr fontId="2"/>
  </si>
  <si>
    <t>冠状動脈性心臓病、高血圧、糖尿病、結核</t>
    <phoneticPr fontId="2"/>
  </si>
  <si>
    <r>
      <rPr>
        <sz val="11"/>
        <color theme="1"/>
        <rFont val="Calibri"/>
        <family val="3"/>
        <charset val="134"/>
        <scheme val="minor"/>
      </rPr>
      <t>陈</t>
    </r>
    <r>
      <rPr>
        <sz val="11"/>
        <color theme="1"/>
        <rFont val="Calibri"/>
        <family val="3"/>
        <charset val="128"/>
        <scheme val="minor"/>
      </rPr>
      <t>某某</t>
    </r>
  </si>
  <si>
    <t>程某某</t>
    <phoneticPr fontId="2"/>
  </si>
  <si>
    <t>高血圧と糖尿病</t>
    <phoneticPr fontId="2"/>
  </si>
  <si>
    <r>
      <rPr>
        <sz val="11"/>
        <color theme="1"/>
        <rFont val="Calibri"/>
        <family val="3"/>
        <charset val="134"/>
        <scheme val="minor"/>
      </rPr>
      <t>邓</t>
    </r>
    <r>
      <rPr>
        <sz val="11"/>
        <color theme="1"/>
        <rFont val="Calibri"/>
        <family val="3"/>
        <charset val="128"/>
        <scheme val="minor"/>
      </rPr>
      <t>某某</t>
    </r>
  </si>
  <si>
    <t>慢性気管支炎</t>
    <phoneticPr fontId="2"/>
  </si>
  <si>
    <t>洪某</t>
    <rPh sb="0" eb="1">
      <t>コウ</t>
    </rPh>
    <rPh sb="1" eb="2">
      <t>ボウ</t>
    </rPh>
    <phoneticPr fontId="2"/>
  </si>
  <si>
    <t>糖尿病と高血圧</t>
    <phoneticPr fontId="2"/>
  </si>
  <si>
    <r>
      <t>乐</t>
    </r>
    <r>
      <rPr>
        <sz val="11"/>
        <color theme="1"/>
        <rFont val="Calibri"/>
        <family val="3"/>
        <charset val="128"/>
        <scheme val="minor"/>
      </rPr>
      <t>某某</t>
    </r>
  </si>
  <si>
    <t>李某某</t>
    <rPh sb="0" eb="1">
      <t>リ</t>
    </rPh>
    <rPh sb="1" eb="2">
      <t>ボウ</t>
    </rPh>
    <rPh sb="2" eb="3">
      <t>ボウ</t>
    </rPh>
    <phoneticPr fontId="2"/>
  </si>
  <si>
    <t>糖尿病</t>
    <phoneticPr fontId="2"/>
  </si>
  <si>
    <t>高血圧</t>
    <phoneticPr fontId="2"/>
  </si>
  <si>
    <r>
      <t>骆</t>
    </r>
    <r>
      <rPr>
        <sz val="11"/>
        <color theme="1"/>
        <rFont val="Calibri"/>
        <family val="3"/>
        <charset val="128"/>
        <scheme val="minor"/>
      </rPr>
      <t>某某</t>
    </r>
  </si>
  <si>
    <t>冠状動脈性心臓病</t>
    <phoneticPr fontId="2"/>
  </si>
  <si>
    <t>宋某某</t>
    <phoneticPr fontId="2"/>
  </si>
  <si>
    <t>糖尿病と冠状動脈性心臓病</t>
    <phoneticPr fontId="2"/>
  </si>
  <si>
    <t>吴某某</t>
    <phoneticPr fontId="2"/>
  </si>
  <si>
    <r>
      <t>杨</t>
    </r>
    <r>
      <rPr>
        <sz val="11"/>
        <color theme="1"/>
        <rFont val="Calibri"/>
        <family val="3"/>
        <charset val="128"/>
        <scheme val="minor"/>
      </rPr>
      <t>某某</t>
    </r>
  </si>
  <si>
    <r>
      <t>张</t>
    </r>
    <r>
      <rPr>
        <sz val="11"/>
        <color theme="1"/>
        <rFont val="Calibri"/>
        <family val="3"/>
        <charset val="128"/>
        <scheme val="minor"/>
      </rPr>
      <t>某某</t>
    </r>
  </si>
  <si>
    <t>周某某</t>
    <phoneticPr fontId="2"/>
  </si>
  <si>
    <t>Beijing</t>
    <phoneticPr fontId="2"/>
  </si>
  <si>
    <t>Beijin city</t>
    <phoneticPr fontId="2"/>
  </si>
  <si>
    <t xml:space="preserve">Estimating Risk for Death from 2019 Novel Coronavirus Disease, China, January–February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</si>
</sst>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34"/>
      <scheme val="minor"/>
    </font>
    <font>
      <sz val="11"/>
      <color rgb="FF484848"/>
      <name val="Calibri"/>
      <family val="3"/>
      <charset val="128"/>
      <scheme val="minor"/>
    </font>
    <font>
      <sz val="11"/>
      <color rgb="FF333333"/>
      <name val="仿宋_GB2312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NSimSun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33" borderId="0" xfId="0" applyFill="1" applyAlignment="1">
      <alignment vertical="center"/>
    </xf>
    <xf numFmtId="14" fontId="0" fillId="33" borderId="0" xfId="0" applyNumberFormat="1" applyFill="1" applyAlignment="1">
      <alignment vertical="center"/>
    </xf>
    <xf numFmtId="0" fontId="19" fillId="33" borderId="0" xfId="0" applyFont="1" applyFill="1" applyAlignment="1">
      <alignment vertical="center"/>
    </xf>
    <xf numFmtId="164" fontId="0" fillId="33" borderId="0" xfId="0" applyNumberFormat="1" applyFill="1" applyAlignment="1">
      <alignment vertical="center"/>
    </xf>
    <xf numFmtId="0" fontId="18" fillId="3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34" borderId="0" xfId="0" applyFill="1" applyAlignment="1">
      <alignment vertical="center"/>
    </xf>
    <xf numFmtId="14" fontId="0" fillId="34" borderId="0" xfId="0" applyNumberFormat="1" applyFill="1" applyAlignment="1">
      <alignment vertical="center"/>
    </xf>
    <xf numFmtId="0" fontId="18" fillId="34" borderId="0" xfId="0" applyFont="1" applyFill="1" applyAlignment="1">
      <alignment vertical="center"/>
    </xf>
    <xf numFmtId="164" fontId="0" fillId="34" borderId="0" xfId="0" applyNumberFormat="1" applyFill="1" applyAlignment="1">
      <alignment vertical="center"/>
    </xf>
    <xf numFmtId="0" fontId="19" fillId="34" borderId="0" xfId="0" applyFont="1" applyFill="1" applyAlignment="1">
      <alignment vertical="center"/>
    </xf>
    <xf numFmtId="0" fontId="21" fillId="34" borderId="0" xfId="0" applyFont="1" applyFill="1" applyAlignment="1">
      <alignment vertical="center"/>
    </xf>
    <xf numFmtId="14" fontId="0" fillId="35" borderId="0" xfId="0" applyNumberFormat="1" applyFill="1" applyAlignment="1">
      <alignment vertical="center"/>
    </xf>
    <xf numFmtId="0" fontId="0" fillId="35" borderId="0" xfId="0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6"/>
  <sheetViews>
    <sheetView tabSelected="1" zoomScaleNormal="100" workbookViewId="0"/>
  </sheetViews>
  <sheetFormatPr defaultRowHeight="15"/>
  <cols>
    <col min="2" max="2" width="10.7109375" bestFit="1" customWidth="1"/>
    <col min="11" max="11" width="10.7109375" bestFit="1" customWidth="1"/>
    <col min="20" max="20" width="10.7109375" bestFit="1" customWidth="1"/>
  </cols>
  <sheetData>
    <row r="1" spans="1:26">
      <c r="A1" t="s">
        <v>24</v>
      </c>
    </row>
    <row r="2" spans="1:26">
      <c r="A2" t="s">
        <v>110</v>
      </c>
    </row>
    <row r="3" spans="1:26">
      <c r="A3" t="s">
        <v>0</v>
      </c>
      <c r="B3" t="s">
        <v>1</v>
      </c>
      <c r="C3" t="s">
        <v>2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J3" t="s">
        <v>7</v>
      </c>
      <c r="K3" t="s">
        <v>1</v>
      </c>
      <c r="L3" t="s">
        <v>2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S3" t="s">
        <v>13</v>
      </c>
      <c r="T3" t="s">
        <v>1</v>
      </c>
      <c r="U3" t="s">
        <v>2</v>
      </c>
      <c r="V3" t="s">
        <v>8</v>
      </c>
      <c r="W3" t="s">
        <v>9</v>
      </c>
      <c r="X3" t="s">
        <v>10</v>
      </c>
      <c r="Y3" t="s">
        <v>11</v>
      </c>
      <c r="Z3" t="s">
        <v>12</v>
      </c>
    </row>
    <row r="4" spans="1:26">
      <c r="B4" s="1">
        <v>43800</v>
      </c>
      <c r="C4">
        <v>1</v>
      </c>
      <c r="E4">
        <v>1</v>
      </c>
      <c r="F4">
        <v>0</v>
      </c>
      <c r="G4">
        <v>1</v>
      </c>
      <c r="H4">
        <v>0</v>
      </c>
      <c r="K4" s="1">
        <v>43800</v>
      </c>
      <c r="L4">
        <v>1</v>
      </c>
      <c r="N4">
        <v>0</v>
      </c>
      <c r="O4">
        <v>0</v>
      </c>
      <c r="P4">
        <v>0</v>
      </c>
      <c r="Q4">
        <v>0</v>
      </c>
      <c r="T4" s="1">
        <v>43800</v>
      </c>
      <c r="U4">
        <v>1</v>
      </c>
      <c r="W4">
        <v>0</v>
      </c>
      <c r="X4">
        <v>0</v>
      </c>
      <c r="Y4">
        <v>0</v>
      </c>
      <c r="Z4">
        <v>0</v>
      </c>
    </row>
    <row r="5" spans="1:26">
      <c r="B5" s="1">
        <v>43801</v>
      </c>
      <c r="C5">
        <v>2</v>
      </c>
      <c r="E5">
        <v>0</v>
      </c>
      <c r="F5">
        <v>0</v>
      </c>
      <c r="G5">
        <v>1</v>
      </c>
      <c r="H5">
        <v>0</v>
      </c>
      <c r="K5" s="1">
        <v>43801</v>
      </c>
      <c r="L5">
        <v>2</v>
      </c>
      <c r="N5">
        <v>0</v>
      </c>
      <c r="O5">
        <v>0</v>
      </c>
      <c r="P5">
        <v>0</v>
      </c>
      <c r="Q5">
        <v>0</v>
      </c>
      <c r="T5" s="1">
        <v>43801</v>
      </c>
      <c r="U5">
        <v>2</v>
      </c>
      <c r="W5">
        <v>0</v>
      </c>
      <c r="X5">
        <v>0</v>
      </c>
      <c r="Y5">
        <v>0</v>
      </c>
      <c r="Z5">
        <v>0</v>
      </c>
    </row>
    <row r="6" spans="1:26">
      <c r="B6" s="1">
        <v>43802</v>
      </c>
      <c r="C6">
        <v>3</v>
      </c>
      <c r="E6">
        <v>0</v>
      </c>
      <c r="F6">
        <v>0</v>
      </c>
      <c r="G6">
        <v>1</v>
      </c>
      <c r="H6">
        <v>0</v>
      </c>
      <c r="K6" s="1">
        <v>43802</v>
      </c>
      <c r="L6">
        <v>3</v>
      </c>
      <c r="N6">
        <v>0</v>
      </c>
      <c r="O6">
        <v>0</v>
      </c>
      <c r="P6">
        <v>0</v>
      </c>
      <c r="Q6">
        <v>0</v>
      </c>
      <c r="T6" s="1">
        <v>43802</v>
      </c>
      <c r="U6">
        <v>3</v>
      </c>
      <c r="W6">
        <v>0</v>
      </c>
      <c r="X6">
        <v>0</v>
      </c>
      <c r="Y6">
        <v>0</v>
      </c>
      <c r="Z6">
        <v>0</v>
      </c>
    </row>
    <row r="7" spans="1:26">
      <c r="B7" s="1">
        <v>43803</v>
      </c>
      <c r="C7">
        <v>4</v>
      </c>
      <c r="E7">
        <v>0</v>
      </c>
      <c r="F7">
        <v>0</v>
      </c>
      <c r="G7">
        <v>1</v>
      </c>
      <c r="H7">
        <v>0</v>
      </c>
      <c r="K7" s="1">
        <v>43803</v>
      </c>
      <c r="L7">
        <v>4</v>
      </c>
      <c r="N7">
        <v>0</v>
      </c>
      <c r="O7">
        <v>0</v>
      </c>
      <c r="P7">
        <v>0</v>
      </c>
      <c r="Q7">
        <v>0</v>
      </c>
      <c r="T7" s="1">
        <v>43803</v>
      </c>
      <c r="U7">
        <v>4</v>
      </c>
      <c r="W7">
        <v>0</v>
      </c>
      <c r="X7">
        <v>0</v>
      </c>
      <c r="Y7">
        <v>0</v>
      </c>
      <c r="Z7">
        <v>0</v>
      </c>
    </row>
    <row r="8" spans="1:26">
      <c r="B8" s="1">
        <v>43804</v>
      </c>
      <c r="C8">
        <v>5</v>
      </c>
      <c r="E8">
        <v>0</v>
      </c>
      <c r="F8">
        <v>0</v>
      </c>
      <c r="G8">
        <v>1</v>
      </c>
      <c r="H8">
        <v>0</v>
      </c>
      <c r="K8" s="1">
        <v>43804</v>
      </c>
      <c r="L8">
        <v>5</v>
      </c>
      <c r="N8">
        <v>0</v>
      </c>
      <c r="O8">
        <v>0</v>
      </c>
      <c r="P8">
        <v>0</v>
      </c>
      <c r="Q8">
        <v>0</v>
      </c>
      <c r="T8" s="1">
        <v>43804</v>
      </c>
      <c r="U8">
        <v>5</v>
      </c>
      <c r="W8">
        <v>0</v>
      </c>
      <c r="X8">
        <v>0</v>
      </c>
      <c r="Y8">
        <v>0</v>
      </c>
      <c r="Z8">
        <v>0</v>
      </c>
    </row>
    <row r="9" spans="1:26">
      <c r="B9" s="1">
        <v>43805</v>
      </c>
      <c r="C9">
        <v>6</v>
      </c>
      <c r="E9">
        <v>0</v>
      </c>
      <c r="F9">
        <v>0</v>
      </c>
      <c r="G9">
        <v>1</v>
      </c>
      <c r="H9">
        <v>0</v>
      </c>
      <c r="K9" s="1">
        <v>43805</v>
      </c>
      <c r="L9">
        <v>6</v>
      </c>
      <c r="N9">
        <v>0</v>
      </c>
      <c r="O9">
        <v>0</v>
      </c>
      <c r="P9">
        <v>0</v>
      </c>
      <c r="Q9">
        <v>0</v>
      </c>
      <c r="T9" s="1">
        <v>43805</v>
      </c>
      <c r="U9">
        <v>6</v>
      </c>
      <c r="W9">
        <v>0</v>
      </c>
      <c r="X9">
        <v>0</v>
      </c>
      <c r="Y9">
        <v>0</v>
      </c>
      <c r="Z9">
        <v>0</v>
      </c>
    </row>
    <row r="10" spans="1:26">
      <c r="B10" s="1">
        <v>43806</v>
      </c>
      <c r="C10">
        <v>7</v>
      </c>
      <c r="E10">
        <v>0</v>
      </c>
      <c r="F10">
        <v>0</v>
      </c>
      <c r="G10">
        <v>1</v>
      </c>
      <c r="H10">
        <v>0</v>
      </c>
      <c r="K10" s="1">
        <v>43806</v>
      </c>
      <c r="L10">
        <v>7</v>
      </c>
      <c r="N10">
        <v>0</v>
      </c>
      <c r="O10">
        <v>0</v>
      </c>
      <c r="P10">
        <v>0</v>
      </c>
      <c r="Q10">
        <v>0</v>
      </c>
      <c r="T10" s="1">
        <v>43806</v>
      </c>
      <c r="U10">
        <v>7</v>
      </c>
      <c r="W10">
        <v>0</v>
      </c>
      <c r="X10">
        <v>0</v>
      </c>
      <c r="Y10">
        <v>0</v>
      </c>
      <c r="Z10">
        <v>0</v>
      </c>
    </row>
    <row r="11" spans="1:26">
      <c r="B11" s="1">
        <v>43807</v>
      </c>
      <c r="C11">
        <v>8</v>
      </c>
      <c r="E11">
        <v>0</v>
      </c>
      <c r="F11">
        <v>0</v>
      </c>
      <c r="G11">
        <v>1</v>
      </c>
      <c r="H11">
        <v>0</v>
      </c>
      <c r="K11" s="1">
        <v>43807</v>
      </c>
      <c r="L11">
        <v>8</v>
      </c>
      <c r="N11">
        <v>0</v>
      </c>
      <c r="O11">
        <v>0</v>
      </c>
      <c r="P11">
        <v>0</v>
      </c>
      <c r="Q11">
        <v>0</v>
      </c>
      <c r="T11" s="1">
        <v>43807</v>
      </c>
      <c r="U11">
        <v>8</v>
      </c>
      <c r="W11">
        <v>0</v>
      </c>
      <c r="X11">
        <v>0</v>
      </c>
      <c r="Y11">
        <v>0</v>
      </c>
      <c r="Z11">
        <v>0</v>
      </c>
    </row>
    <row r="12" spans="1:26">
      <c r="B12" s="1">
        <v>43808</v>
      </c>
      <c r="C12">
        <v>9</v>
      </c>
      <c r="E12">
        <v>0</v>
      </c>
      <c r="F12">
        <v>0</v>
      </c>
      <c r="G12">
        <v>1</v>
      </c>
      <c r="H12">
        <v>0</v>
      </c>
      <c r="K12" s="1">
        <v>43808</v>
      </c>
      <c r="L12">
        <v>9</v>
      </c>
      <c r="N12">
        <v>0</v>
      </c>
      <c r="O12">
        <v>0</v>
      </c>
      <c r="P12">
        <v>0</v>
      </c>
      <c r="Q12">
        <v>0</v>
      </c>
      <c r="T12" s="1">
        <v>43808</v>
      </c>
      <c r="U12">
        <v>9</v>
      </c>
      <c r="W12">
        <v>0</v>
      </c>
      <c r="X12">
        <v>0</v>
      </c>
      <c r="Y12">
        <v>0</v>
      </c>
      <c r="Z12">
        <v>0</v>
      </c>
    </row>
    <row r="13" spans="1:26">
      <c r="B13" s="1">
        <v>43809</v>
      </c>
      <c r="C13">
        <v>10</v>
      </c>
      <c r="E13">
        <v>3</v>
      </c>
      <c r="F13">
        <v>0</v>
      </c>
      <c r="G13">
        <v>4</v>
      </c>
      <c r="H13">
        <v>0</v>
      </c>
      <c r="K13" s="1">
        <v>43809</v>
      </c>
      <c r="L13">
        <v>10</v>
      </c>
      <c r="N13">
        <v>0</v>
      </c>
      <c r="O13">
        <v>0</v>
      </c>
      <c r="P13">
        <v>0</v>
      </c>
      <c r="Q13">
        <v>0</v>
      </c>
      <c r="T13" s="1">
        <v>43809</v>
      </c>
      <c r="U13">
        <v>10</v>
      </c>
      <c r="W13">
        <v>0</v>
      </c>
      <c r="X13">
        <v>0</v>
      </c>
      <c r="Y13">
        <v>0</v>
      </c>
      <c r="Z13">
        <v>0</v>
      </c>
    </row>
    <row r="14" spans="1:26">
      <c r="B14" s="1">
        <v>43810</v>
      </c>
      <c r="C14">
        <v>11</v>
      </c>
      <c r="E14">
        <v>0</v>
      </c>
      <c r="F14">
        <v>0</v>
      </c>
      <c r="G14">
        <v>4</v>
      </c>
      <c r="H14">
        <v>0</v>
      </c>
      <c r="K14" s="1">
        <v>43810</v>
      </c>
      <c r="L14">
        <v>11</v>
      </c>
      <c r="N14">
        <v>0</v>
      </c>
      <c r="O14">
        <v>0</v>
      </c>
      <c r="P14">
        <v>0</v>
      </c>
      <c r="Q14">
        <v>0</v>
      </c>
      <c r="T14" s="1">
        <v>43810</v>
      </c>
      <c r="U14">
        <v>11</v>
      </c>
      <c r="W14">
        <v>0</v>
      </c>
      <c r="X14">
        <v>0</v>
      </c>
      <c r="Y14">
        <v>0</v>
      </c>
      <c r="Z14">
        <v>0</v>
      </c>
    </row>
    <row r="15" spans="1:26">
      <c r="B15" s="1">
        <v>43811</v>
      </c>
      <c r="C15">
        <v>12</v>
      </c>
      <c r="E15">
        <v>0</v>
      </c>
      <c r="F15">
        <v>0</v>
      </c>
      <c r="G15">
        <v>4</v>
      </c>
      <c r="H15">
        <v>0</v>
      </c>
      <c r="K15" s="1">
        <v>43811</v>
      </c>
      <c r="L15">
        <v>12</v>
      </c>
      <c r="N15">
        <v>0</v>
      </c>
      <c r="O15">
        <v>0</v>
      </c>
      <c r="P15">
        <v>0</v>
      </c>
      <c r="Q15">
        <v>0</v>
      </c>
      <c r="T15" s="1">
        <v>43811</v>
      </c>
      <c r="U15">
        <v>12</v>
      </c>
      <c r="W15">
        <v>0</v>
      </c>
      <c r="X15">
        <v>0</v>
      </c>
      <c r="Y15">
        <v>0</v>
      </c>
      <c r="Z15">
        <v>0</v>
      </c>
    </row>
    <row r="16" spans="1:26">
      <c r="B16" s="1">
        <v>43812</v>
      </c>
      <c r="C16">
        <v>13</v>
      </c>
      <c r="E16">
        <v>0</v>
      </c>
      <c r="F16">
        <v>0</v>
      </c>
      <c r="G16">
        <v>4</v>
      </c>
      <c r="H16">
        <v>0</v>
      </c>
      <c r="K16" s="1">
        <v>43812</v>
      </c>
      <c r="L16">
        <v>13</v>
      </c>
      <c r="N16">
        <v>0</v>
      </c>
      <c r="O16">
        <v>0</v>
      </c>
      <c r="P16">
        <v>0</v>
      </c>
      <c r="Q16">
        <v>0</v>
      </c>
      <c r="T16" s="1">
        <v>43812</v>
      </c>
      <c r="U16">
        <v>13</v>
      </c>
      <c r="W16">
        <v>0</v>
      </c>
      <c r="X16">
        <v>0</v>
      </c>
      <c r="Y16">
        <v>0</v>
      </c>
      <c r="Z16">
        <v>0</v>
      </c>
    </row>
    <row r="17" spans="2:26">
      <c r="B17" s="1">
        <v>43813</v>
      </c>
      <c r="C17">
        <v>14</v>
      </c>
      <c r="E17">
        <v>0</v>
      </c>
      <c r="F17">
        <v>0</v>
      </c>
      <c r="G17">
        <v>4</v>
      </c>
      <c r="H17">
        <v>0</v>
      </c>
      <c r="K17" s="1">
        <v>43813</v>
      </c>
      <c r="L17">
        <v>14</v>
      </c>
      <c r="N17">
        <v>0</v>
      </c>
      <c r="O17">
        <v>0</v>
      </c>
      <c r="P17">
        <v>0</v>
      </c>
      <c r="Q17">
        <v>0</v>
      </c>
      <c r="T17" s="1">
        <v>43813</v>
      </c>
      <c r="U17">
        <v>14</v>
      </c>
      <c r="W17">
        <v>0</v>
      </c>
      <c r="X17">
        <v>0</v>
      </c>
      <c r="Y17">
        <v>0</v>
      </c>
      <c r="Z17">
        <v>0</v>
      </c>
    </row>
    <row r="18" spans="2:26">
      <c r="B18" s="1">
        <v>43814</v>
      </c>
      <c r="C18">
        <v>15</v>
      </c>
      <c r="E18">
        <v>2</v>
      </c>
      <c r="F18">
        <v>0</v>
      </c>
      <c r="G18">
        <v>6</v>
      </c>
      <c r="H18">
        <v>0</v>
      </c>
      <c r="K18" s="1">
        <v>43814</v>
      </c>
      <c r="L18">
        <v>15</v>
      </c>
      <c r="N18">
        <v>0</v>
      </c>
      <c r="O18">
        <v>0</v>
      </c>
      <c r="P18">
        <v>0</v>
      </c>
      <c r="Q18">
        <v>0</v>
      </c>
      <c r="T18" s="1">
        <v>43814</v>
      </c>
      <c r="U18">
        <v>15</v>
      </c>
      <c r="W18">
        <v>0</v>
      </c>
      <c r="X18">
        <v>0</v>
      </c>
      <c r="Y18">
        <v>0</v>
      </c>
      <c r="Z18">
        <v>0</v>
      </c>
    </row>
    <row r="19" spans="2:26">
      <c r="B19" s="1">
        <v>43815</v>
      </c>
      <c r="C19">
        <v>16</v>
      </c>
      <c r="E19">
        <v>0</v>
      </c>
      <c r="F19">
        <v>0</v>
      </c>
      <c r="G19">
        <v>6</v>
      </c>
      <c r="H19">
        <v>0</v>
      </c>
      <c r="K19" s="1">
        <v>43815</v>
      </c>
      <c r="L19">
        <v>16</v>
      </c>
      <c r="N19">
        <v>0</v>
      </c>
      <c r="O19">
        <v>0</v>
      </c>
      <c r="P19">
        <v>0</v>
      </c>
      <c r="Q19">
        <v>0</v>
      </c>
      <c r="T19" s="1">
        <v>43815</v>
      </c>
      <c r="U19">
        <v>16</v>
      </c>
      <c r="W19">
        <v>0</v>
      </c>
      <c r="X19">
        <v>0</v>
      </c>
      <c r="Y19">
        <v>0</v>
      </c>
      <c r="Z19">
        <v>0</v>
      </c>
    </row>
    <row r="20" spans="2:26">
      <c r="B20" s="1">
        <v>43816</v>
      </c>
      <c r="C20">
        <v>17</v>
      </c>
      <c r="E20">
        <v>1</v>
      </c>
      <c r="F20">
        <v>0</v>
      </c>
      <c r="G20">
        <v>7</v>
      </c>
      <c r="H20">
        <v>0</v>
      </c>
      <c r="K20" s="1">
        <v>43816</v>
      </c>
      <c r="L20">
        <v>17</v>
      </c>
      <c r="N20">
        <v>0</v>
      </c>
      <c r="O20">
        <v>0</v>
      </c>
      <c r="P20">
        <v>0</v>
      </c>
      <c r="Q20">
        <v>0</v>
      </c>
      <c r="T20" s="1">
        <v>43816</v>
      </c>
      <c r="U20">
        <v>17</v>
      </c>
      <c r="W20">
        <v>0</v>
      </c>
      <c r="X20">
        <v>0</v>
      </c>
      <c r="Y20">
        <v>0</v>
      </c>
      <c r="Z20">
        <v>0</v>
      </c>
    </row>
    <row r="21" spans="2:26">
      <c r="B21" s="1">
        <v>43817</v>
      </c>
      <c r="C21">
        <v>18</v>
      </c>
      <c r="E21">
        <v>1</v>
      </c>
      <c r="F21">
        <v>0</v>
      </c>
      <c r="G21">
        <v>8</v>
      </c>
      <c r="H21">
        <v>0</v>
      </c>
      <c r="K21" s="1">
        <v>43817</v>
      </c>
      <c r="L21">
        <v>18</v>
      </c>
      <c r="N21">
        <v>0</v>
      </c>
      <c r="O21">
        <v>0</v>
      </c>
      <c r="P21">
        <v>0</v>
      </c>
      <c r="Q21">
        <v>0</v>
      </c>
      <c r="T21" s="1">
        <v>43817</v>
      </c>
      <c r="U21">
        <v>18</v>
      </c>
      <c r="W21">
        <v>0</v>
      </c>
      <c r="X21">
        <v>0</v>
      </c>
      <c r="Y21">
        <v>0</v>
      </c>
      <c r="Z21">
        <v>0</v>
      </c>
    </row>
    <row r="22" spans="2:26">
      <c r="B22" s="1">
        <v>43818</v>
      </c>
      <c r="C22">
        <v>19</v>
      </c>
      <c r="E22">
        <v>1</v>
      </c>
      <c r="F22">
        <v>0</v>
      </c>
      <c r="G22">
        <v>9</v>
      </c>
      <c r="H22">
        <v>0</v>
      </c>
      <c r="K22" s="1">
        <v>43818</v>
      </c>
      <c r="L22">
        <v>19</v>
      </c>
      <c r="N22">
        <v>0</v>
      </c>
      <c r="O22">
        <v>0</v>
      </c>
      <c r="P22">
        <v>0</v>
      </c>
      <c r="Q22">
        <v>0</v>
      </c>
      <c r="T22" s="1">
        <v>43818</v>
      </c>
      <c r="U22">
        <v>19</v>
      </c>
      <c r="W22">
        <v>0</v>
      </c>
      <c r="X22">
        <v>0</v>
      </c>
      <c r="Y22">
        <v>0</v>
      </c>
      <c r="Z22">
        <v>0</v>
      </c>
    </row>
    <row r="23" spans="2:26">
      <c r="B23" s="1">
        <v>43819</v>
      </c>
      <c r="C23">
        <v>20</v>
      </c>
      <c r="E23">
        <v>5</v>
      </c>
      <c r="F23">
        <v>0</v>
      </c>
      <c r="G23">
        <v>14</v>
      </c>
      <c r="H23">
        <v>0</v>
      </c>
      <c r="K23" s="1">
        <v>43819</v>
      </c>
      <c r="L23">
        <v>20</v>
      </c>
      <c r="N23">
        <v>0</v>
      </c>
      <c r="O23">
        <v>0</v>
      </c>
      <c r="P23">
        <v>0</v>
      </c>
      <c r="Q23">
        <v>0</v>
      </c>
      <c r="T23" s="1">
        <v>43819</v>
      </c>
      <c r="U23">
        <v>20</v>
      </c>
      <c r="W23">
        <v>0</v>
      </c>
      <c r="X23">
        <v>0</v>
      </c>
      <c r="Y23">
        <v>0</v>
      </c>
      <c r="Z23">
        <v>0</v>
      </c>
    </row>
    <row r="24" spans="2:26">
      <c r="B24" s="1">
        <v>43820</v>
      </c>
      <c r="C24">
        <v>21</v>
      </c>
      <c r="E24">
        <v>4</v>
      </c>
      <c r="F24">
        <v>0</v>
      </c>
      <c r="G24">
        <v>18</v>
      </c>
      <c r="H24">
        <v>0</v>
      </c>
      <c r="K24" s="1">
        <v>43820</v>
      </c>
      <c r="L24">
        <v>21</v>
      </c>
      <c r="N24">
        <v>0</v>
      </c>
      <c r="O24">
        <v>0</v>
      </c>
      <c r="P24">
        <v>0</v>
      </c>
      <c r="Q24">
        <v>0</v>
      </c>
      <c r="T24" s="1">
        <v>43820</v>
      </c>
      <c r="U24">
        <v>21</v>
      </c>
      <c r="W24">
        <v>0</v>
      </c>
      <c r="X24">
        <v>0</v>
      </c>
      <c r="Y24">
        <v>0</v>
      </c>
      <c r="Z24">
        <v>0</v>
      </c>
    </row>
    <row r="25" spans="2:26">
      <c r="B25" s="1">
        <v>43821</v>
      </c>
      <c r="C25">
        <v>22</v>
      </c>
      <c r="E25">
        <v>3</v>
      </c>
      <c r="F25">
        <v>0</v>
      </c>
      <c r="G25">
        <v>21</v>
      </c>
      <c r="H25">
        <v>0</v>
      </c>
      <c r="K25" s="1">
        <v>43821</v>
      </c>
      <c r="L25">
        <v>22</v>
      </c>
      <c r="N25">
        <v>0</v>
      </c>
      <c r="O25">
        <v>0</v>
      </c>
      <c r="P25">
        <v>0</v>
      </c>
      <c r="Q25">
        <v>0</v>
      </c>
      <c r="T25" s="1">
        <v>43821</v>
      </c>
      <c r="U25">
        <v>22</v>
      </c>
      <c r="W25">
        <v>0</v>
      </c>
      <c r="X25">
        <v>0</v>
      </c>
      <c r="Y25">
        <v>0</v>
      </c>
      <c r="Z25">
        <v>0</v>
      </c>
    </row>
    <row r="26" spans="2:26">
      <c r="B26" s="1">
        <v>43822</v>
      </c>
      <c r="C26">
        <v>23</v>
      </c>
      <c r="E26">
        <v>8</v>
      </c>
      <c r="F26">
        <v>0</v>
      </c>
      <c r="G26">
        <v>29</v>
      </c>
      <c r="H26">
        <v>0</v>
      </c>
      <c r="K26" s="1">
        <v>43822</v>
      </c>
      <c r="L26">
        <v>23</v>
      </c>
      <c r="N26">
        <v>0</v>
      </c>
      <c r="O26">
        <v>0</v>
      </c>
      <c r="P26">
        <v>0</v>
      </c>
      <c r="Q26">
        <v>0</v>
      </c>
      <c r="T26" s="1">
        <v>43822</v>
      </c>
      <c r="U26">
        <v>23</v>
      </c>
      <c r="W26">
        <v>0</v>
      </c>
      <c r="X26">
        <v>0</v>
      </c>
      <c r="Y26">
        <v>0</v>
      </c>
      <c r="Z26">
        <v>0</v>
      </c>
    </row>
    <row r="27" spans="2:26">
      <c r="B27" s="1">
        <v>43823</v>
      </c>
      <c r="C27">
        <v>24</v>
      </c>
      <c r="E27">
        <v>1</v>
      </c>
      <c r="F27">
        <v>0</v>
      </c>
      <c r="G27">
        <v>30</v>
      </c>
      <c r="H27">
        <v>0</v>
      </c>
      <c r="K27" s="1">
        <v>43823</v>
      </c>
      <c r="L27">
        <v>24</v>
      </c>
      <c r="N27">
        <v>0</v>
      </c>
      <c r="O27">
        <v>0</v>
      </c>
      <c r="P27">
        <v>0</v>
      </c>
      <c r="Q27">
        <v>0</v>
      </c>
      <c r="T27" s="1">
        <v>43823</v>
      </c>
      <c r="U27">
        <v>24</v>
      </c>
      <c r="W27">
        <v>0</v>
      </c>
      <c r="X27">
        <v>0</v>
      </c>
      <c r="Y27">
        <v>0</v>
      </c>
      <c r="Z27">
        <v>0</v>
      </c>
    </row>
    <row r="28" spans="2:26">
      <c r="B28" s="1">
        <v>43824</v>
      </c>
      <c r="C28">
        <v>25</v>
      </c>
      <c r="E28">
        <v>3</v>
      </c>
      <c r="F28">
        <v>0</v>
      </c>
      <c r="G28">
        <v>33</v>
      </c>
      <c r="H28">
        <v>0</v>
      </c>
      <c r="K28" s="1">
        <v>43824</v>
      </c>
      <c r="L28">
        <v>25</v>
      </c>
      <c r="N28">
        <v>0</v>
      </c>
      <c r="O28">
        <v>0</v>
      </c>
      <c r="P28">
        <v>0</v>
      </c>
      <c r="Q28">
        <v>0</v>
      </c>
      <c r="T28" s="1">
        <v>43824</v>
      </c>
      <c r="U28">
        <v>25</v>
      </c>
      <c r="W28">
        <v>0</v>
      </c>
      <c r="X28">
        <v>0</v>
      </c>
      <c r="Y28">
        <v>0</v>
      </c>
      <c r="Z28">
        <v>0</v>
      </c>
    </row>
    <row r="29" spans="2:26">
      <c r="B29" s="1">
        <v>43825</v>
      </c>
      <c r="C29">
        <v>26</v>
      </c>
      <c r="E29">
        <v>2</v>
      </c>
      <c r="F29">
        <v>0</v>
      </c>
      <c r="G29">
        <v>35</v>
      </c>
      <c r="H29">
        <v>0</v>
      </c>
      <c r="K29" s="1">
        <v>43825</v>
      </c>
      <c r="L29">
        <v>26</v>
      </c>
      <c r="N29">
        <v>0</v>
      </c>
      <c r="O29">
        <v>0</v>
      </c>
      <c r="P29">
        <v>0</v>
      </c>
      <c r="Q29">
        <v>0</v>
      </c>
      <c r="T29" s="1">
        <v>43825</v>
      </c>
      <c r="U29">
        <v>26</v>
      </c>
      <c r="W29">
        <v>0</v>
      </c>
      <c r="X29">
        <v>0</v>
      </c>
      <c r="Y29">
        <v>0</v>
      </c>
      <c r="Z29">
        <v>0</v>
      </c>
    </row>
    <row r="30" spans="2:26">
      <c r="B30" s="1">
        <v>43826</v>
      </c>
      <c r="C30">
        <v>27</v>
      </c>
      <c r="E30">
        <v>2</v>
      </c>
      <c r="F30">
        <v>0</v>
      </c>
      <c r="G30">
        <v>37</v>
      </c>
      <c r="H30">
        <v>0</v>
      </c>
      <c r="K30" s="1">
        <v>43826</v>
      </c>
      <c r="L30">
        <v>27</v>
      </c>
      <c r="N30">
        <v>0</v>
      </c>
      <c r="O30">
        <v>0</v>
      </c>
      <c r="P30">
        <v>0</v>
      </c>
      <c r="Q30">
        <v>0</v>
      </c>
      <c r="T30" s="1">
        <v>43826</v>
      </c>
      <c r="U30">
        <v>27</v>
      </c>
      <c r="W30">
        <v>0</v>
      </c>
      <c r="X30">
        <v>0</v>
      </c>
      <c r="Y30">
        <v>0</v>
      </c>
      <c r="Z30">
        <v>0</v>
      </c>
    </row>
    <row r="31" spans="2:26">
      <c r="B31" s="1">
        <v>43827</v>
      </c>
      <c r="C31">
        <v>28</v>
      </c>
      <c r="E31">
        <v>0</v>
      </c>
      <c r="F31">
        <v>0</v>
      </c>
      <c r="G31">
        <v>37</v>
      </c>
      <c r="H31">
        <v>0</v>
      </c>
      <c r="K31" s="1">
        <v>43827</v>
      </c>
      <c r="L31">
        <v>28</v>
      </c>
      <c r="N31">
        <v>0</v>
      </c>
      <c r="O31">
        <v>0</v>
      </c>
      <c r="P31">
        <v>0</v>
      </c>
      <c r="Q31">
        <v>0</v>
      </c>
      <c r="T31" s="1">
        <v>43827</v>
      </c>
      <c r="U31">
        <v>28</v>
      </c>
      <c r="W31">
        <v>0</v>
      </c>
      <c r="X31">
        <v>0</v>
      </c>
      <c r="Y31">
        <v>0</v>
      </c>
      <c r="Z31">
        <v>0</v>
      </c>
    </row>
    <row r="32" spans="2:26">
      <c r="B32" s="1">
        <v>43828</v>
      </c>
      <c r="C32">
        <v>29</v>
      </c>
      <c r="E32">
        <v>0</v>
      </c>
      <c r="F32">
        <v>0</v>
      </c>
      <c r="G32">
        <v>37</v>
      </c>
      <c r="H32">
        <v>0</v>
      </c>
      <c r="K32" s="1">
        <v>43828</v>
      </c>
      <c r="L32">
        <v>29</v>
      </c>
      <c r="N32">
        <v>0</v>
      </c>
      <c r="O32">
        <v>0</v>
      </c>
      <c r="P32">
        <v>0</v>
      </c>
      <c r="Q32">
        <v>0</v>
      </c>
      <c r="T32" s="1">
        <v>43828</v>
      </c>
      <c r="U32">
        <v>29</v>
      </c>
      <c r="W32">
        <v>0</v>
      </c>
      <c r="X32">
        <v>0</v>
      </c>
      <c r="Y32">
        <v>0</v>
      </c>
      <c r="Z32">
        <v>0</v>
      </c>
    </row>
    <row r="33" spans="2:26">
      <c r="B33" s="1">
        <v>43829</v>
      </c>
      <c r="C33">
        <v>30</v>
      </c>
      <c r="E33">
        <v>0</v>
      </c>
      <c r="F33">
        <v>0</v>
      </c>
      <c r="G33">
        <v>37</v>
      </c>
      <c r="H33">
        <v>0</v>
      </c>
      <c r="K33" s="1">
        <v>43829</v>
      </c>
      <c r="L33">
        <v>30</v>
      </c>
      <c r="N33">
        <v>0</v>
      </c>
      <c r="O33">
        <v>0</v>
      </c>
      <c r="P33">
        <v>0</v>
      </c>
      <c r="Q33">
        <v>0</v>
      </c>
      <c r="T33" s="1">
        <v>43829</v>
      </c>
      <c r="U33">
        <v>30</v>
      </c>
      <c r="W33">
        <v>0</v>
      </c>
      <c r="X33">
        <v>0</v>
      </c>
      <c r="Y33">
        <v>0</v>
      </c>
      <c r="Z33">
        <v>0</v>
      </c>
    </row>
    <row r="34" spans="2:26">
      <c r="B34" s="1">
        <v>43830</v>
      </c>
      <c r="C34">
        <v>31</v>
      </c>
      <c r="E34">
        <v>3</v>
      </c>
      <c r="F34">
        <v>0</v>
      </c>
      <c r="G34">
        <v>40</v>
      </c>
      <c r="H34">
        <v>0</v>
      </c>
      <c r="K34" s="1">
        <v>43830</v>
      </c>
      <c r="L34">
        <v>31</v>
      </c>
      <c r="N34">
        <v>0</v>
      </c>
      <c r="O34">
        <v>0</v>
      </c>
      <c r="P34">
        <v>0</v>
      </c>
      <c r="Q34">
        <v>0</v>
      </c>
      <c r="T34" s="1">
        <v>43830</v>
      </c>
      <c r="U34">
        <v>31</v>
      </c>
      <c r="W34">
        <v>0</v>
      </c>
      <c r="X34">
        <v>0</v>
      </c>
      <c r="Y34">
        <v>0</v>
      </c>
      <c r="Z34">
        <v>0</v>
      </c>
    </row>
    <row r="35" spans="2:26">
      <c r="B35" s="1">
        <v>43831</v>
      </c>
      <c r="C35">
        <v>32</v>
      </c>
      <c r="D35">
        <v>1</v>
      </c>
      <c r="E35">
        <v>1</v>
      </c>
      <c r="F35">
        <v>0</v>
      </c>
      <c r="G35">
        <v>41</v>
      </c>
      <c r="H35">
        <v>0</v>
      </c>
      <c r="K35" s="1">
        <v>43831</v>
      </c>
      <c r="L35">
        <v>32</v>
      </c>
      <c r="N35">
        <v>0</v>
      </c>
      <c r="O35">
        <v>0</v>
      </c>
      <c r="P35">
        <v>0</v>
      </c>
      <c r="Q35">
        <v>0</v>
      </c>
      <c r="T35" s="1">
        <v>43831</v>
      </c>
      <c r="U35">
        <v>32</v>
      </c>
      <c r="W35">
        <v>0</v>
      </c>
      <c r="X35">
        <v>0</v>
      </c>
      <c r="Y35">
        <v>0</v>
      </c>
      <c r="Z35">
        <v>0</v>
      </c>
    </row>
    <row r="36" spans="2:26">
      <c r="B36" s="1">
        <v>43832</v>
      </c>
      <c r="C36">
        <v>33</v>
      </c>
      <c r="D36">
        <v>2</v>
      </c>
      <c r="E36">
        <v>0</v>
      </c>
      <c r="F36">
        <v>0</v>
      </c>
      <c r="G36">
        <v>41</v>
      </c>
      <c r="H36">
        <v>0</v>
      </c>
      <c r="K36" s="1">
        <v>43832</v>
      </c>
      <c r="L36">
        <v>33</v>
      </c>
      <c r="N36">
        <v>0</v>
      </c>
      <c r="O36">
        <v>0</v>
      </c>
      <c r="P36">
        <v>0</v>
      </c>
      <c r="Q36">
        <v>0</v>
      </c>
      <c r="T36" s="1">
        <v>43832</v>
      </c>
      <c r="U36">
        <v>33</v>
      </c>
      <c r="W36">
        <v>0</v>
      </c>
      <c r="X36">
        <v>0</v>
      </c>
      <c r="Y36">
        <v>0</v>
      </c>
      <c r="Z36">
        <v>0</v>
      </c>
    </row>
    <row r="37" spans="2:26">
      <c r="B37" s="1">
        <v>43833</v>
      </c>
      <c r="C37">
        <v>34</v>
      </c>
      <c r="D37">
        <v>3</v>
      </c>
      <c r="E37">
        <v>0</v>
      </c>
      <c r="F37">
        <v>0</v>
      </c>
      <c r="G37">
        <v>41</v>
      </c>
      <c r="H37">
        <v>0</v>
      </c>
      <c r="K37" s="1">
        <v>43833</v>
      </c>
      <c r="L37">
        <v>34</v>
      </c>
      <c r="N37">
        <v>0</v>
      </c>
      <c r="O37">
        <v>0</v>
      </c>
      <c r="P37">
        <v>0</v>
      </c>
      <c r="Q37">
        <v>0</v>
      </c>
      <c r="T37" s="1">
        <v>43833</v>
      </c>
      <c r="U37">
        <v>34</v>
      </c>
      <c r="W37">
        <v>0</v>
      </c>
      <c r="X37">
        <v>0</v>
      </c>
      <c r="Y37">
        <v>0</v>
      </c>
      <c r="Z37">
        <v>0</v>
      </c>
    </row>
    <row r="38" spans="2:26">
      <c r="B38" s="1">
        <v>43834</v>
      </c>
      <c r="C38">
        <v>35</v>
      </c>
      <c r="D38">
        <v>4</v>
      </c>
      <c r="E38">
        <v>0</v>
      </c>
      <c r="F38">
        <v>0</v>
      </c>
      <c r="G38">
        <v>41</v>
      </c>
      <c r="H38">
        <v>0</v>
      </c>
      <c r="K38" s="1">
        <v>43834</v>
      </c>
      <c r="L38">
        <v>35</v>
      </c>
      <c r="N38">
        <v>0</v>
      </c>
      <c r="O38">
        <v>0</v>
      </c>
      <c r="P38">
        <v>0</v>
      </c>
      <c r="Q38">
        <v>0</v>
      </c>
      <c r="T38" s="1">
        <v>43834</v>
      </c>
      <c r="U38">
        <v>35</v>
      </c>
      <c r="W38">
        <v>0</v>
      </c>
      <c r="X38">
        <v>0</v>
      </c>
      <c r="Y38">
        <v>0</v>
      </c>
      <c r="Z38">
        <v>0</v>
      </c>
    </row>
    <row r="39" spans="2:26">
      <c r="B39" s="1">
        <v>43835</v>
      </c>
      <c r="C39">
        <v>36</v>
      </c>
      <c r="D39">
        <v>5</v>
      </c>
      <c r="E39">
        <v>0</v>
      </c>
      <c r="F39">
        <v>0</v>
      </c>
      <c r="G39">
        <v>41</v>
      </c>
      <c r="H39">
        <v>0</v>
      </c>
      <c r="K39" s="1">
        <v>43835</v>
      </c>
      <c r="L39">
        <v>36</v>
      </c>
      <c r="N39">
        <v>0</v>
      </c>
      <c r="O39">
        <v>0</v>
      </c>
      <c r="P39">
        <v>0</v>
      </c>
      <c r="Q39">
        <v>0</v>
      </c>
      <c r="T39" s="1">
        <v>43835</v>
      </c>
      <c r="U39">
        <v>36</v>
      </c>
      <c r="W39">
        <v>0</v>
      </c>
      <c r="X39">
        <v>0</v>
      </c>
      <c r="Y39">
        <v>0</v>
      </c>
      <c r="Z39">
        <v>0</v>
      </c>
    </row>
    <row r="40" spans="2:26">
      <c r="B40" s="1">
        <v>43836</v>
      </c>
      <c r="C40">
        <v>37</v>
      </c>
      <c r="D40">
        <v>6</v>
      </c>
      <c r="E40">
        <v>0</v>
      </c>
      <c r="F40">
        <v>0</v>
      </c>
      <c r="G40">
        <v>41</v>
      </c>
      <c r="H40">
        <v>0</v>
      </c>
      <c r="K40" s="1">
        <v>43836</v>
      </c>
      <c r="L40">
        <v>37</v>
      </c>
      <c r="N40">
        <v>0</v>
      </c>
      <c r="O40">
        <v>0</v>
      </c>
      <c r="P40">
        <v>0</v>
      </c>
      <c r="Q40">
        <v>0</v>
      </c>
      <c r="T40" s="1">
        <v>43836</v>
      </c>
      <c r="U40">
        <v>37</v>
      </c>
      <c r="W40">
        <v>0</v>
      </c>
      <c r="X40">
        <v>0</v>
      </c>
      <c r="Y40">
        <v>0</v>
      </c>
      <c r="Z40">
        <v>0</v>
      </c>
    </row>
    <row r="41" spans="2:26">
      <c r="B41" s="1">
        <v>43837</v>
      </c>
      <c r="C41">
        <v>38</v>
      </c>
      <c r="D41">
        <v>7</v>
      </c>
      <c r="E41">
        <v>0</v>
      </c>
      <c r="F41">
        <v>0</v>
      </c>
      <c r="G41">
        <v>41</v>
      </c>
      <c r="H41">
        <v>0</v>
      </c>
      <c r="K41" s="1">
        <v>43837</v>
      </c>
      <c r="L41">
        <v>38</v>
      </c>
      <c r="N41">
        <v>0</v>
      </c>
      <c r="O41">
        <v>0</v>
      </c>
      <c r="P41">
        <v>0</v>
      </c>
      <c r="Q41">
        <v>0</v>
      </c>
      <c r="T41" s="1">
        <v>43837</v>
      </c>
      <c r="U41">
        <v>38</v>
      </c>
      <c r="W41">
        <v>0</v>
      </c>
      <c r="X41">
        <v>0</v>
      </c>
      <c r="Y41">
        <v>0</v>
      </c>
      <c r="Z41">
        <v>0</v>
      </c>
    </row>
    <row r="42" spans="2:26">
      <c r="B42" s="1">
        <v>43838</v>
      </c>
      <c r="C42">
        <v>39</v>
      </c>
      <c r="D42">
        <v>8</v>
      </c>
      <c r="E42">
        <v>0</v>
      </c>
      <c r="F42">
        <v>0</v>
      </c>
      <c r="G42">
        <v>41</v>
      </c>
      <c r="H42">
        <v>0</v>
      </c>
      <c r="K42" s="1">
        <v>43838</v>
      </c>
      <c r="L42">
        <v>39</v>
      </c>
      <c r="N42">
        <v>0</v>
      </c>
      <c r="O42">
        <v>0</v>
      </c>
      <c r="P42">
        <v>0</v>
      </c>
      <c r="Q42">
        <v>0</v>
      </c>
      <c r="T42" s="1">
        <v>43838</v>
      </c>
      <c r="U42">
        <v>39</v>
      </c>
      <c r="W42">
        <v>0</v>
      </c>
      <c r="X42">
        <v>0</v>
      </c>
      <c r="Y42">
        <v>0</v>
      </c>
      <c r="Z42">
        <v>0</v>
      </c>
    </row>
    <row r="43" spans="2:26">
      <c r="B43" s="1">
        <v>43839</v>
      </c>
      <c r="C43">
        <v>40</v>
      </c>
      <c r="D43">
        <v>9</v>
      </c>
      <c r="E43">
        <v>0</v>
      </c>
      <c r="F43">
        <v>0</v>
      </c>
      <c r="G43">
        <v>41</v>
      </c>
      <c r="H43">
        <v>0</v>
      </c>
      <c r="K43" s="1">
        <v>43839</v>
      </c>
      <c r="L43">
        <v>40</v>
      </c>
      <c r="N43">
        <v>0</v>
      </c>
      <c r="O43">
        <v>0</v>
      </c>
      <c r="P43">
        <v>0</v>
      </c>
      <c r="Q43">
        <v>0</v>
      </c>
      <c r="T43" s="1">
        <v>43839</v>
      </c>
      <c r="U43">
        <v>40</v>
      </c>
      <c r="W43">
        <v>0</v>
      </c>
      <c r="X43">
        <v>0</v>
      </c>
      <c r="Y43">
        <v>0</v>
      </c>
      <c r="Z43">
        <v>0</v>
      </c>
    </row>
    <row r="44" spans="2:26">
      <c r="B44" s="1">
        <v>43840</v>
      </c>
      <c r="C44">
        <v>41</v>
      </c>
      <c r="D44">
        <v>10</v>
      </c>
      <c r="E44">
        <v>0</v>
      </c>
      <c r="F44">
        <v>0</v>
      </c>
      <c r="G44">
        <v>41</v>
      </c>
      <c r="H44">
        <v>0</v>
      </c>
      <c r="K44" s="1">
        <v>43840</v>
      </c>
      <c r="L44">
        <v>41</v>
      </c>
      <c r="N44">
        <v>0</v>
      </c>
      <c r="O44">
        <v>0</v>
      </c>
      <c r="P44">
        <v>0</v>
      </c>
      <c r="Q44">
        <v>0</v>
      </c>
      <c r="T44" s="1">
        <v>43840</v>
      </c>
      <c r="U44">
        <v>41</v>
      </c>
      <c r="W44">
        <v>0</v>
      </c>
      <c r="X44">
        <v>0</v>
      </c>
      <c r="Y44">
        <v>0</v>
      </c>
      <c r="Z44">
        <v>0</v>
      </c>
    </row>
    <row r="45" spans="2:26">
      <c r="B45" s="1">
        <v>43841</v>
      </c>
      <c r="C45">
        <v>42</v>
      </c>
      <c r="D45">
        <v>11</v>
      </c>
      <c r="E45">
        <v>0</v>
      </c>
      <c r="F45">
        <v>1</v>
      </c>
      <c r="G45">
        <v>41</v>
      </c>
      <c r="H45">
        <v>1</v>
      </c>
      <c r="K45" s="1">
        <v>43841</v>
      </c>
      <c r="L45">
        <v>42</v>
      </c>
      <c r="N45">
        <v>0</v>
      </c>
      <c r="O45">
        <v>0</v>
      </c>
      <c r="P45">
        <v>0</v>
      </c>
      <c r="Q45">
        <v>0</v>
      </c>
      <c r="T45" s="1">
        <v>43841</v>
      </c>
      <c r="U45">
        <v>42</v>
      </c>
      <c r="W45">
        <v>0</v>
      </c>
      <c r="X45">
        <v>0</v>
      </c>
      <c r="Y45">
        <v>0</v>
      </c>
      <c r="Z45">
        <v>0</v>
      </c>
    </row>
    <row r="46" spans="2:26">
      <c r="B46" s="1">
        <v>43842</v>
      </c>
      <c r="C46">
        <v>43</v>
      </c>
      <c r="D46">
        <v>12</v>
      </c>
      <c r="E46">
        <v>0</v>
      </c>
      <c r="F46">
        <v>0</v>
      </c>
      <c r="G46">
        <v>41</v>
      </c>
      <c r="H46">
        <v>1</v>
      </c>
      <c r="K46" s="1">
        <v>43842</v>
      </c>
      <c r="L46">
        <v>43</v>
      </c>
      <c r="N46">
        <v>0</v>
      </c>
      <c r="O46">
        <v>0</v>
      </c>
      <c r="P46">
        <v>0</v>
      </c>
      <c r="Q46">
        <v>0</v>
      </c>
      <c r="T46" s="1">
        <v>43842</v>
      </c>
      <c r="U46">
        <v>43</v>
      </c>
      <c r="W46">
        <v>0</v>
      </c>
      <c r="X46">
        <v>0</v>
      </c>
      <c r="Y46">
        <v>0</v>
      </c>
      <c r="Z46">
        <v>0</v>
      </c>
    </row>
    <row r="47" spans="2:26">
      <c r="B47" s="1">
        <v>43843</v>
      </c>
      <c r="C47">
        <v>44</v>
      </c>
      <c r="D47">
        <v>13</v>
      </c>
      <c r="E47">
        <v>0</v>
      </c>
      <c r="F47">
        <v>0</v>
      </c>
      <c r="G47">
        <v>41</v>
      </c>
      <c r="H47">
        <v>1</v>
      </c>
      <c r="K47" s="1">
        <v>43843</v>
      </c>
      <c r="L47">
        <v>44</v>
      </c>
      <c r="N47">
        <v>0</v>
      </c>
      <c r="O47">
        <v>0</v>
      </c>
      <c r="P47">
        <v>0</v>
      </c>
      <c r="Q47">
        <v>0</v>
      </c>
      <c r="T47" s="1">
        <v>43843</v>
      </c>
      <c r="U47">
        <v>44</v>
      </c>
      <c r="W47">
        <v>0</v>
      </c>
      <c r="X47">
        <v>0</v>
      </c>
      <c r="Y47">
        <v>0</v>
      </c>
      <c r="Z47">
        <v>0</v>
      </c>
    </row>
    <row r="48" spans="2:26">
      <c r="B48" s="1">
        <v>43844</v>
      </c>
      <c r="C48">
        <v>45</v>
      </c>
      <c r="D48">
        <v>14</v>
      </c>
      <c r="E48">
        <v>0</v>
      </c>
      <c r="F48">
        <v>0</v>
      </c>
      <c r="G48">
        <v>41</v>
      </c>
      <c r="H48">
        <v>1</v>
      </c>
      <c r="K48" s="1">
        <v>43844</v>
      </c>
      <c r="L48">
        <v>45</v>
      </c>
      <c r="N48">
        <v>0</v>
      </c>
      <c r="O48">
        <v>0</v>
      </c>
      <c r="P48">
        <v>0</v>
      </c>
      <c r="Q48">
        <v>0</v>
      </c>
      <c r="T48" s="1">
        <v>43844</v>
      </c>
      <c r="U48">
        <v>45</v>
      </c>
      <c r="W48">
        <v>0</v>
      </c>
      <c r="X48">
        <v>0</v>
      </c>
      <c r="Y48">
        <v>0</v>
      </c>
      <c r="Z48">
        <v>0</v>
      </c>
    </row>
    <row r="49" spans="2:26">
      <c r="B49" s="1">
        <v>43845</v>
      </c>
      <c r="C49">
        <v>46</v>
      </c>
      <c r="D49">
        <v>15</v>
      </c>
      <c r="E49">
        <v>0</v>
      </c>
      <c r="F49">
        <v>1</v>
      </c>
      <c r="G49">
        <v>41</v>
      </c>
      <c r="H49">
        <v>2</v>
      </c>
      <c r="K49" s="1">
        <v>43845</v>
      </c>
      <c r="L49">
        <v>46</v>
      </c>
      <c r="N49">
        <v>0</v>
      </c>
      <c r="O49">
        <v>0</v>
      </c>
      <c r="P49">
        <v>0</v>
      </c>
      <c r="Q49">
        <v>0</v>
      </c>
      <c r="T49" s="1">
        <v>43845</v>
      </c>
      <c r="U49">
        <v>46</v>
      </c>
      <c r="W49">
        <v>0</v>
      </c>
      <c r="X49">
        <v>0</v>
      </c>
      <c r="Y49">
        <v>0</v>
      </c>
      <c r="Z49">
        <v>0</v>
      </c>
    </row>
    <row r="50" spans="2:26">
      <c r="B50" s="1">
        <v>43846</v>
      </c>
      <c r="C50">
        <v>47</v>
      </c>
      <c r="D50">
        <v>16</v>
      </c>
      <c r="E50">
        <v>4</v>
      </c>
      <c r="F50">
        <v>0</v>
      </c>
      <c r="G50">
        <v>45</v>
      </c>
      <c r="H50">
        <v>2</v>
      </c>
      <c r="K50" s="1">
        <v>43846</v>
      </c>
      <c r="L50">
        <v>47</v>
      </c>
      <c r="N50">
        <v>0</v>
      </c>
      <c r="O50">
        <v>0</v>
      </c>
      <c r="P50">
        <v>0</v>
      </c>
      <c r="Q50">
        <v>0</v>
      </c>
      <c r="T50" s="1">
        <v>43846</v>
      </c>
      <c r="U50">
        <v>47</v>
      </c>
      <c r="W50">
        <v>0</v>
      </c>
      <c r="X50">
        <v>0</v>
      </c>
      <c r="Y50">
        <v>0</v>
      </c>
      <c r="Z50">
        <v>0</v>
      </c>
    </row>
    <row r="51" spans="2:26">
      <c r="B51" s="1">
        <v>43847</v>
      </c>
      <c r="C51">
        <v>48</v>
      </c>
      <c r="D51">
        <v>17</v>
      </c>
      <c r="E51">
        <v>17</v>
      </c>
      <c r="F51">
        <v>0</v>
      </c>
      <c r="G51">
        <v>62</v>
      </c>
      <c r="H51">
        <v>2</v>
      </c>
      <c r="K51" s="1">
        <v>43847</v>
      </c>
      <c r="L51">
        <v>48</v>
      </c>
      <c r="N51">
        <v>0</v>
      </c>
      <c r="O51">
        <v>0</v>
      </c>
      <c r="P51">
        <v>0</v>
      </c>
      <c r="Q51">
        <v>0</v>
      </c>
      <c r="T51" s="1">
        <v>43847</v>
      </c>
      <c r="U51">
        <v>48</v>
      </c>
      <c r="W51">
        <v>0</v>
      </c>
      <c r="X51">
        <v>0</v>
      </c>
      <c r="Y51">
        <v>0</v>
      </c>
      <c r="Z51">
        <v>0</v>
      </c>
    </row>
    <row r="52" spans="2:26">
      <c r="B52" s="1">
        <v>43848</v>
      </c>
      <c r="C52">
        <v>49</v>
      </c>
      <c r="D52">
        <v>18</v>
      </c>
      <c r="E52">
        <v>59</v>
      </c>
      <c r="F52">
        <v>1</v>
      </c>
      <c r="G52">
        <v>121</v>
      </c>
      <c r="H52">
        <v>3</v>
      </c>
      <c r="K52" s="1">
        <v>43848</v>
      </c>
      <c r="L52">
        <v>49</v>
      </c>
      <c r="N52">
        <v>0</v>
      </c>
      <c r="O52">
        <v>0</v>
      </c>
      <c r="P52">
        <v>0</v>
      </c>
      <c r="Q52">
        <v>0</v>
      </c>
      <c r="T52" s="1">
        <v>43848</v>
      </c>
      <c r="U52">
        <v>49</v>
      </c>
      <c r="W52">
        <v>0</v>
      </c>
      <c r="X52">
        <v>0</v>
      </c>
      <c r="Y52">
        <v>0</v>
      </c>
      <c r="Z52">
        <v>0</v>
      </c>
    </row>
    <row r="53" spans="2:26">
      <c r="B53" s="1">
        <v>43849</v>
      </c>
      <c r="C53">
        <v>50</v>
      </c>
      <c r="D53">
        <v>19</v>
      </c>
      <c r="E53">
        <v>77</v>
      </c>
      <c r="F53">
        <v>1</v>
      </c>
      <c r="G53">
        <v>198</v>
      </c>
      <c r="H53">
        <v>4</v>
      </c>
      <c r="K53" s="1">
        <v>43849</v>
      </c>
      <c r="L53">
        <v>50</v>
      </c>
      <c r="N53">
        <v>0</v>
      </c>
      <c r="O53">
        <v>0</v>
      </c>
      <c r="P53">
        <v>0</v>
      </c>
      <c r="Q53">
        <v>0</v>
      </c>
      <c r="T53" s="1">
        <v>43849</v>
      </c>
      <c r="U53">
        <v>50</v>
      </c>
      <c r="W53">
        <v>0</v>
      </c>
      <c r="X53">
        <v>0</v>
      </c>
      <c r="Y53">
        <v>0</v>
      </c>
      <c r="Z53">
        <v>0</v>
      </c>
    </row>
    <row r="54" spans="2:26">
      <c r="B54" s="1">
        <v>43850</v>
      </c>
      <c r="C54">
        <v>51</v>
      </c>
      <c r="D54">
        <v>20</v>
      </c>
      <c r="E54">
        <v>60</v>
      </c>
      <c r="F54">
        <v>2</v>
      </c>
      <c r="G54">
        <v>258</v>
      </c>
      <c r="H54">
        <v>6</v>
      </c>
      <c r="K54" s="1">
        <v>43850</v>
      </c>
      <c r="L54">
        <v>51</v>
      </c>
      <c r="N54">
        <v>12</v>
      </c>
      <c r="O54">
        <v>0</v>
      </c>
      <c r="P54">
        <v>12</v>
      </c>
      <c r="Q54">
        <v>0</v>
      </c>
      <c r="T54" s="1">
        <v>43850</v>
      </c>
      <c r="U54">
        <v>51</v>
      </c>
      <c r="W54">
        <v>5</v>
      </c>
      <c r="X54">
        <v>0</v>
      </c>
      <c r="Y54">
        <v>5</v>
      </c>
      <c r="Z54">
        <v>0</v>
      </c>
    </row>
    <row r="55" spans="2:26">
      <c r="B55" s="1">
        <v>43851</v>
      </c>
      <c r="C55">
        <v>52</v>
      </c>
      <c r="D55">
        <v>21</v>
      </c>
      <c r="E55">
        <v>105</v>
      </c>
      <c r="F55">
        <v>3</v>
      </c>
      <c r="G55">
        <v>363</v>
      </c>
      <c r="H55">
        <v>9</v>
      </c>
      <c r="K55" s="1">
        <v>43851</v>
      </c>
      <c r="L55">
        <v>52</v>
      </c>
      <c r="N55">
        <v>0</v>
      </c>
      <c r="O55">
        <v>0</v>
      </c>
      <c r="P55">
        <v>12</v>
      </c>
      <c r="Q55">
        <v>0</v>
      </c>
      <c r="T55" s="1">
        <v>43851</v>
      </c>
      <c r="U55">
        <v>52</v>
      </c>
      <c r="W55">
        <v>44</v>
      </c>
      <c r="X55">
        <v>0</v>
      </c>
      <c r="Y55">
        <v>49</v>
      </c>
      <c r="Z55">
        <v>0</v>
      </c>
    </row>
    <row r="56" spans="2:26">
      <c r="B56" s="1">
        <v>43852</v>
      </c>
      <c r="C56">
        <v>53</v>
      </c>
      <c r="D56">
        <v>22</v>
      </c>
      <c r="E56">
        <v>62</v>
      </c>
      <c r="F56">
        <v>8</v>
      </c>
      <c r="G56">
        <v>425</v>
      </c>
      <c r="H56">
        <v>17</v>
      </c>
      <c r="K56" s="1">
        <v>43852</v>
      </c>
      <c r="L56">
        <v>53</v>
      </c>
      <c r="N56">
        <v>7</v>
      </c>
      <c r="O56">
        <v>0</v>
      </c>
      <c r="P56">
        <v>19</v>
      </c>
      <c r="Q56">
        <v>0</v>
      </c>
      <c r="T56" s="1">
        <v>43852</v>
      </c>
      <c r="U56">
        <v>53</v>
      </c>
      <c r="W56">
        <v>62</v>
      </c>
      <c r="X56">
        <v>0</v>
      </c>
      <c r="Y56">
        <v>111</v>
      </c>
      <c r="Z56">
        <v>0</v>
      </c>
    </row>
    <row r="57" spans="2:26">
      <c r="B57" s="1">
        <v>43853</v>
      </c>
      <c r="C57">
        <v>54</v>
      </c>
      <c r="D57">
        <v>23</v>
      </c>
      <c r="E57">
        <v>70</v>
      </c>
      <c r="F57">
        <v>6</v>
      </c>
      <c r="G57">
        <v>495</v>
      </c>
      <c r="H57">
        <v>23</v>
      </c>
      <c r="K57" s="1">
        <v>43853</v>
      </c>
      <c r="L57">
        <v>54</v>
      </c>
      <c r="M57">
        <v>1</v>
      </c>
      <c r="N57">
        <v>35</v>
      </c>
      <c r="O57">
        <v>1</v>
      </c>
      <c r="P57">
        <v>54</v>
      </c>
      <c r="Q57">
        <v>1</v>
      </c>
      <c r="T57" s="1">
        <v>43853</v>
      </c>
      <c r="U57">
        <v>54</v>
      </c>
      <c r="V57">
        <v>1</v>
      </c>
      <c r="W57">
        <v>154</v>
      </c>
      <c r="X57">
        <v>1</v>
      </c>
      <c r="Y57">
        <v>306</v>
      </c>
      <c r="Z57">
        <v>5</v>
      </c>
    </row>
    <row r="58" spans="2:26">
      <c r="B58" s="1">
        <v>43854</v>
      </c>
      <c r="C58">
        <v>55</v>
      </c>
      <c r="D58">
        <v>24</v>
      </c>
      <c r="E58">
        <v>77</v>
      </c>
      <c r="F58">
        <v>15</v>
      </c>
      <c r="G58">
        <v>572</v>
      </c>
      <c r="H58">
        <v>38</v>
      </c>
      <c r="K58" s="1">
        <v>43854</v>
      </c>
      <c r="L58">
        <v>55</v>
      </c>
      <c r="M58">
        <v>2</v>
      </c>
      <c r="N58">
        <v>103</v>
      </c>
      <c r="O58">
        <v>0</v>
      </c>
      <c r="P58">
        <v>157</v>
      </c>
      <c r="Q58">
        <v>1</v>
      </c>
      <c r="T58" s="1">
        <v>43854</v>
      </c>
      <c r="U58">
        <v>55</v>
      </c>
      <c r="V58">
        <v>2</v>
      </c>
      <c r="W58">
        <v>264</v>
      </c>
      <c r="X58">
        <v>1</v>
      </c>
      <c r="Y58">
        <v>570</v>
      </c>
      <c r="Z58">
        <v>6</v>
      </c>
    </row>
    <row r="59" spans="2:26">
      <c r="B59" s="1">
        <v>43855</v>
      </c>
      <c r="C59">
        <v>56</v>
      </c>
      <c r="D59">
        <v>25</v>
      </c>
      <c r="E59">
        <v>46</v>
      </c>
      <c r="F59">
        <v>7</v>
      </c>
      <c r="G59">
        <v>618</v>
      </c>
      <c r="H59">
        <v>45</v>
      </c>
      <c r="K59" s="1">
        <v>43855</v>
      </c>
      <c r="L59">
        <v>56</v>
      </c>
      <c r="M59">
        <v>3</v>
      </c>
      <c r="N59">
        <v>277</v>
      </c>
      <c r="O59">
        <v>6</v>
      </c>
      <c r="P59">
        <v>434</v>
      </c>
      <c r="Q59">
        <v>7</v>
      </c>
      <c r="T59" s="1">
        <v>43855</v>
      </c>
      <c r="U59">
        <v>56</v>
      </c>
      <c r="V59">
        <v>3</v>
      </c>
      <c r="W59">
        <v>365</v>
      </c>
      <c r="X59">
        <v>2</v>
      </c>
      <c r="Y59">
        <v>935</v>
      </c>
      <c r="Z59">
        <v>8</v>
      </c>
    </row>
    <row r="60" spans="2:26">
      <c r="B60" s="1">
        <v>43856</v>
      </c>
      <c r="C60">
        <v>57</v>
      </c>
      <c r="D60">
        <v>26</v>
      </c>
      <c r="E60">
        <v>80</v>
      </c>
      <c r="F60">
        <v>18</v>
      </c>
      <c r="G60">
        <v>698</v>
      </c>
      <c r="H60">
        <v>63</v>
      </c>
      <c r="K60" s="1">
        <v>43856</v>
      </c>
      <c r="L60">
        <v>57</v>
      </c>
      <c r="M60">
        <v>4</v>
      </c>
      <c r="N60">
        <v>291</v>
      </c>
      <c r="O60">
        <v>6</v>
      </c>
      <c r="P60">
        <v>725</v>
      </c>
      <c r="Q60">
        <v>13</v>
      </c>
      <c r="T60" s="1">
        <v>43856</v>
      </c>
      <c r="U60">
        <v>57</v>
      </c>
      <c r="V60">
        <v>4</v>
      </c>
      <c r="W60">
        <v>398</v>
      </c>
      <c r="X60">
        <v>0</v>
      </c>
      <c r="Y60">
        <v>1333</v>
      </c>
      <c r="Z60">
        <v>8</v>
      </c>
    </row>
    <row r="61" spans="2:26">
      <c r="B61" s="1">
        <v>43857</v>
      </c>
      <c r="C61">
        <v>58</v>
      </c>
      <c r="D61">
        <v>27</v>
      </c>
      <c r="E61">
        <v>892</v>
      </c>
      <c r="F61">
        <v>22</v>
      </c>
      <c r="G61">
        <v>1590</v>
      </c>
      <c r="H61">
        <v>85</v>
      </c>
      <c r="K61" s="1">
        <v>43857</v>
      </c>
      <c r="L61">
        <v>58</v>
      </c>
      <c r="M61">
        <v>5</v>
      </c>
      <c r="N61">
        <v>399</v>
      </c>
      <c r="O61">
        <v>2</v>
      </c>
      <c r="P61">
        <v>1124</v>
      </c>
      <c r="Q61">
        <v>15</v>
      </c>
      <c r="T61" s="1">
        <v>43857</v>
      </c>
      <c r="U61">
        <v>58</v>
      </c>
      <c r="V61">
        <v>5</v>
      </c>
      <c r="W61">
        <v>480</v>
      </c>
      <c r="X61">
        <v>2</v>
      </c>
      <c r="Y61">
        <v>1813</v>
      </c>
      <c r="Z61">
        <v>10</v>
      </c>
    </row>
    <row r="62" spans="2:26">
      <c r="B62" s="1">
        <v>43858</v>
      </c>
      <c r="C62">
        <v>59</v>
      </c>
      <c r="D62">
        <v>28</v>
      </c>
      <c r="E62">
        <v>315</v>
      </c>
      <c r="F62">
        <v>19</v>
      </c>
      <c r="G62">
        <v>1905</v>
      </c>
      <c r="H62">
        <v>104</v>
      </c>
      <c r="K62" s="1">
        <v>43858</v>
      </c>
      <c r="L62">
        <v>59</v>
      </c>
      <c r="M62">
        <v>6</v>
      </c>
      <c r="N62">
        <v>525</v>
      </c>
      <c r="O62">
        <v>6</v>
      </c>
      <c r="P62">
        <v>1649</v>
      </c>
      <c r="Q62">
        <v>21</v>
      </c>
      <c r="T62" s="1">
        <v>43858</v>
      </c>
      <c r="U62">
        <v>59</v>
      </c>
      <c r="V62">
        <v>6</v>
      </c>
      <c r="W62">
        <v>619</v>
      </c>
      <c r="X62">
        <v>1</v>
      </c>
      <c r="Y62">
        <v>2432</v>
      </c>
      <c r="Z62">
        <v>11</v>
      </c>
    </row>
    <row r="63" spans="2:26">
      <c r="B63" s="1">
        <v>43859</v>
      </c>
      <c r="C63">
        <v>60</v>
      </c>
      <c r="D63">
        <v>29</v>
      </c>
      <c r="E63">
        <v>356</v>
      </c>
      <c r="F63">
        <v>25</v>
      </c>
      <c r="G63">
        <v>2261</v>
      </c>
      <c r="H63">
        <v>129</v>
      </c>
      <c r="K63" s="1">
        <v>43859</v>
      </c>
      <c r="L63">
        <v>60</v>
      </c>
      <c r="M63">
        <v>7</v>
      </c>
      <c r="N63">
        <v>676</v>
      </c>
      <c r="O63">
        <v>12</v>
      </c>
      <c r="P63">
        <v>2325</v>
      </c>
      <c r="Q63">
        <v>33</v>
      </c>
      <c r="T63" s="1">
        <v>43859</v>
      </c>
      <c r="U63">
        <v>60</v>
      </c>
      <c r="V63">
        <v>7</v>
      </c>
      <c r="W63">
        <v>705</v>
      </c>
      <c r="X63">
        <v>1</v>
      </c>
      <c r="Y63">
        <v>3137</v>
      </c>
      <c r="Z63">
        <v>12</v>
      </c>
    </row>
    <row r="64" spans="2:26">
      <c r="B64" s="1">
        <v>43860</v>
      </c>
      <c r="C64">
        <v>61</v>
      </c>
      <c r="D64">
        <v>30</v>
      </c>
      <c r="E64">
        <v>378</v>
      </c>
      <c r="F64">
        <v>30</v>
      </c>
      <c r="G64">
        <v>2639</v>
      </c>
      <c r="H64">
        <v>159</v>
      </c>
      <c r="K64" s="1">
        <v>43860</v>
      </c>
      <c r="L64">
        <v>61</v>
      </c>
      <c r="M64">
        <v>8</v>
      </c>
      <c r="N64">
        <v>842</v>
      </c>
      <c r="O64">
        <v>12</v>
      </c>
      <c r="P64">
        <v>3167</v>
      </c>
      <c r="Q64">
        <v>45</v>
      </c>
      <c r="T64" s="1">
        <v>43860</v>
      </c>
      <c r="U64">
        <v>61</v>
      </c>
      <c r="V64">
        <v>8</v>
      </c>
      <c r="W64">
        <v>762</v>
      </c>
      <c r="X64">
        <v>1</v>
      </c>
      <c r="Y64">
        <v>3899</v>
      </c>
      <c r="Z64">
        <v>13</v>
      </c>
    </row>
    <row r="65" spans="2:26">
      <c r="B65" s="1">
        <v>43861</v>
      </c>
      <c r="C65">
        <v>62</v>
      </c>
      <c r="D65">
        <v>31</v>
      </c>
      <c r="E65">
        <v>576</v>
      </c>
      <c r="F65">
        <v>33</v>
      </c>
      <c r="G65">
        <v>3215</v>
      </c>
      <c r="H65">
        <v>192</v>
      </c>
      <c r="K65" s="1">
        <v>43861</v>
      </c>
      <c r="L65">
        <v>62</v>
      </c>
      <c r="M65">
        <v>9</v>
      </c>
      <c r="N65">
        <v>771</v>
      </c>
      <c r="O65">
        <v>12</v>
      </c>
      <c r="P65">
        <v>3938</v>
      </c>
      <c r="Q65">
        <v>57</v>
      </c>
      <c r="T65" s="1">
        <v>43861</v>
      </c>
      <c r="U65">
        <v>62</v>
      </c>
      <c r="V65">
        <v>9</v>
      </c>
      <c r="W65">
        <v>755</v>
      </c>
      <c r="X65">
        <v>1</v>
      </c>
      <c r="Y65">
        <v>4654</v>
      </c>
      <c r="Z65">
        <v>14</v>
      </c>
    </row>
    <row r="66" spans="2:26">
      <c r="B66" s="1">
        <v>43862</v>
      </c>
      <c r="C66">
        <v>63</v>
      </c>
      <c r="D66">
        <v>32</v>
      </c>
      <c r="E66">
        <v>894</v>
      </c>
      <c r="F66">
        <v>32</v>
      </c>
      <c r="G66">
        <v>4109</v>
      </c>
      <c r="H66">
        <v>224</v>
      </c>
      <c r="K66" s="1">
        <v>43862</v>
      </c>
      <c r="L66">
        <v>63</v>
      </c>
      <c r="M66">
        <v>10</v>
      </c>
      <c r="N66">
        <v>1027</v>
      </c>
      <c r="O66">
        <v>13</v>
      </c>
      <c r="P66">
        <v>4965</v>
      </c>
      <c r="Q66">
        <v>70</v>
      </c>
      <c r="T66" s="1">
        <v>43862</v>
      </c>
      <c r="U66">
        <v>63</v>
      </c>
      <c r="V66">
        <v>10</v>
      </c>
      <c r="W66">
        <v>669</v>
      </c>
      <c r="X66">
        <v>0</v>
      </c>
      <c r="Y66">
        <v>5323</v>
      </c>
      <c r="Z66">
        <v>14</v>
      </c>
    </row>
    <row r="67" spans="2:26">
      <c r="B67" s="1">
        <v>43863</v>
      </c>
      <c r="C67">
        <v>64</v>
      </c>
      <c r="D67">
        <v>33</v>
      </c>
      <c r="E67">
        <v>1033</v>
      </c>
      <c r="F67">
        <v>41</v>
      </c>
      <c r="G67">
        <v>5142</v>
      </c>
      <c r="H67">
        <v>265</v>
      </c>
      <c r="K67" s="1">
        <v>43863</v>
      </c>
      <c r="L67">
        <v>64</v>
      </c>
      <c r="M67">
        <v>11</v>
      </c>
      <c r="N67">
        <v>1070</v>
      </c>
      <c r="O67">
        <v>15</v>
      </c>
      <c r="P67">
        <v>6035</v>
      </c>
      <c r="Q67">
        <v>85</v>
      </c>
      <c r="T67" s="1">
        <v>43863</v>
      </c>
      <c r="U67">
        <v>64</v>
      </c>
      <c r="V67">
        <v>11</v>
      </c>
      <c r="W67">
        <v>726</v>
      </c>
      <c r="X67">
        <v>1</v>
      </c>
      <c r="Y67">
        <v>6049</v>
      </c>
      <c r="Z67">
        <v>15</v>
      </c>
    </row>
    <row r="68" spans="2:26">
      <c r="B68" s="1">
        <v>43864</v>
      </c>
      <c r="C68">
        <v>65</v>
      </c>
      <c r="D68">
        <v>34</v>
      </c>
      <c r="E68">
        <v>1242</v>
      </c>
      <c r="F68">
        <v>48</v>
      </c>
      <c r="G68">
        <v>6384</v>
      </c>
      <c r="H68">
        <v>313</v>
      </c>
      <c r="K68" s="1">
        <v>43864</v>
      </c>
      <c r="L68">
        <v>65</v>
      </c>
      <c r="M68">
        <v>12</v>
      </c>
      <c r="N68">
        <v>1103</v>
      </c>
      <c r="O68">
        <v>16</v>
      </c>
      <c r="P68">
        <v>7138</v>
      </c>
      <c r="Q68">
        <v>101</v>
      </c>
      <c r="T68" s="1">
        <v>43864</v>
      </c>
      <c r="U68">
        <v>65</v>
      </c>
      <c r="V68">
        <v>12</v>
      </c>
      <c r="W68">
        <v>890</v>
      </c>
      <c r="X68">
        <v>0</v>
      </c>
      <c r="Y68">
        <v>6939</v>
      </c>
      <c r="Z68">
        <v>15</v>
      </c>
    </row>
    <row r="69" spans="2:26">
      <c r="B69" s="1">
        <v>43865</v>
      </c>
      <c r="C69">
        <v>66</v>
      </c>
      <c r="D69">
        <v>35</v>
      </c>
      <c r="E69">
        <v>1967</v>
      </c>
      <c r="F69">
        <v>49</v>
      </c>
      <c r="G69">
        <v>8351</v>
      </c>
      <c r="H69">
        <v>362</v>
      </c>
      <c r="K69" s="1">
        <v>43865</v>
      </c>
      <c r="L69">
        <v>66</v>
      </c>
      <c r="M69">
        <v>13</v>
      </c>
      <c r="N69">
        <v>1189</v>
      </c>
      <c r="O69">
        <v>16</v>
      </c>
      <c r="P69">
        <v>8327</v>
      </c>
      <c r="Q69">
        <v>117</v>
      </c>
      <c r="T69" s="1">
        <v>43865</v>
      </c>
      <c r="U69">
        <v>66</v>
      </c>
      <c r="V69">
        <v>13</v>
      </c>
      <c r="W69">
        <v>731</v>
      </c>
      <c r="X69">
        <v>0</v>
      </c>
      <c r="Y69">
        <v>7670</v>
      </c>
      <c r="Z69">
        <v>15</v>
      </c>
    </row>
    <row r="70" spans="2:26">
      <c r="B70" s="1">
        <v>43866</v>
      </c>
      <c r="C70">
        <v>67</v>
      </c>
      <c r="D70">
        <v>36</v>
      </c>
      <c r="E70">
        <v>1766</v>
      </c>
      <c r="F70">
        <v>52</v>
      </c>
      <c r="G70">
        <v>10117</v>
      </c>
      <c r="H70">
        <v>414</v>
      </c>
      <c r="K70" s="1">
        <v>43866</v>
      </c>
      <c r="L70">
        <v>67</v>
      </c>
      <c r="M70">
        <v>14</v>
      </c>
      <c r="N70">
        <v>1221</v>
      </c>
      <c r="O70">
        <v>18</v>
      </c>
      <c r="P70">
        <v>9548</v>
      </c>
      <c r="Q70">
        <v>135</v>
      </c>
      <c r="T70" s="1">
        <v>43866</v>
      </c>
      <c r="U70">
        <v>67</v>
      </c>
      <c r="V70">
        <v>14</v>
      </c>
      <c r="W70">
        <v>707</v>
      </c>
      <c r="X70">
        <v>3</v>
      </c>
      <c r="Y70">
        <v>8377</v>
      </c>
      <c r="Z70">
        <v>18</v>
      </c>
    </row>
    <row r="71" spans="2:26">
      <c r="B71" s="1">
        <v>43867</v>
      </c>
      <c r="C71">
        <v>68</v>
      </c>
      <c r="D71">
        <v>37</v>
      </c>
      <c r="E71">
        <v>1501</v>
      </c>
      <c r="F71">
        <v>64</v>
      </c>
      <c r="G71">
        <v>11618</v>
      </c>
      <c r="H71">
        <v>478</v>
      </c>
      <c r="K71" s="1">
        <v>43867</v>
      </c>
      <c r="L71">
        <v>68</v>
      </c>
      <c r="M71">
        <v>15</v>
      </c>
      <c r="N71">
        <v>946</v>
      </c>
      <c r="O71">
        <v>5</v>
      </c>
      <c r="P71">
        <v>10494</v>
      </c>
      <c r="Q71">
        <v>140</v>
      </c>
      <c r="T71" s="1">
        <v>43867</v>
      </c>
      <c r="U71">
        <v>68</v>
      </c>
      <c r="V71">
        <v>15</v>
      </c>
      <c r="W71">
        <v>696</v>
      </c>
      <c r="X71">
        <v>4</v>
      </c>
      <c r="Y71">
        <v>9073</v>
      </c>
      <c r="Z71">
        <v>22</v>
      </c>
    </row>
    <row r="72" spans="2:26">
      <c r="B72" s="1">
        <v>43868</v>
      </c>
      <c r="C72">
        <v>69</v>
      </c>
      <c r="D72">
        <v>28</v>
      </c>
      <c r="E72">
        <v>1985</v>
      </c>
      <c r="F72">
        <v>67</v>
      </c>
      <c r="G72">
        <v>13603</v>
      </c>
      <c r="H72">
        <v>545</v>
      </c>
      <c r="K72" s="1">
        <v>43868</v>
      </c>
      <c r="L72">
        <v>69</v>
      </c>
      <c r="M72">
        <v>16</v>
      </c>
      <c r="N72">
        <v>856</v>
      </c>
      <c r="O72">
        <v>14</v>
      </c>
      <c r="P72">
        <v>11350</v>
      </c>
      <c r="Q72">
        <v>154</v>
      </c>
      <c r="T72" s="1">
        <v>43868</v>
      </c>
      <c r="U72">
        <v>69</v>
      </c>
      <c r="V72">
        <v>16</v>
      </c>
      <c r="W72">
        <v>558</v>
      </c>
      <c r="X72">
        <v>5</v>
      </c>
      <c r="Y72">
        <v>9631</v>
      </c>
      <c r="Z72">
        <v>27</v>
      </c>
    </row>
    <row r="73" spans="2:26">
      <c r="B73" s="1">
        <v>43869</v>
      </c>
      <c r="C73">
        <v>70</v>
      </c>
      <c r="D73">
        <v>29</v>
      </c>
      <c r="E73">
        <v>1379</v>
      </c>
      <c r="F73">
        <v>63</v>
      </c>
      <c r="G73">
        <v>14982</v>
      </c>
      <c r="H73">
        <v>608</v>
      </c>
      <c r="K73" s="1">
        <v>43869</v>
      </c>
      <c r="L73">
        <v>70</v>
      </c>
      <c r="M73">
        <v>17</v>
      </c>
      <c r="N73">
        <v>768</v>
      </c>
      <c r="O73">
        <v>18</v>
      </c>
      <c r="P73">
        <v>12118</v>
      </c>
      <c r="Q73">
        <v>172</v>
      </c>
      <c r="T73" s="1">
        <v>43869</v>
      </c>
      <c r="U73">
        <v>70</v>
      </c>
      <c r="V73">
        <v>17</v>
      </c>
      <c r="W73">
        <v>509</v>
      </c>
      <c r="X73">
        <v>8</v>
      </c>
      <c r="Y73">
        <v>10140</v>
      </c>
      <c r="Z73">
        <v>35</v>
      </c>
    </row>
    <row r="74" spans="2:26">
      <c r="B74" s="1">
        <v>43870</v>
      </c>
      <c r="C74">
        <v>71</v>
      </c>
      <c r="D74">
        <v>30</v>
      </c>
      <c r="E74">
        <v>1921</v>
      </c>
      <c r="F74">
        <v>73</v>
      </c>
      <c r="G74">
        <v>16903</v>
      </c>
      <c r="H74">
        <v>681</v>
      </c>
      <c r="K74" s="1">
        <v>43870</v>
      </c>
      <c r="L74">
        <v>71</v>
      </c>
      <c r="M74">
        <v>18</v>
      </c>
      <c r="N74">
        <v>697</v>
      </c>
      <c r="O74">
        <v>18</v>
      </c>
      <c r="P74">
        <v>12815</v>
      </c>
      <c r="Q74">
        <v>190</v>
      </c>
      <c r="T74" s="1">
        <v>43870</v>
      </c>
      <c r="U74">
        <v>71</v>
      </c>
      <c r="V74">
        <v>18</v>
      </c>
      <c r="W74">
        <v>444</v>
      </c>
      <c r="X74">
        <v>6</v>
      </c>
      <c r="Y74">
        <v>10584</v>
      </c>
      <c r="Z74">
        <v>41</v>
      </c>
    </row>
    <row r="75" spans="2:26">
      <c r="B75" s="1">
        <v>43871</v>
      </c>
      <c r="C75">
        <v>72</v>
      </c>
      <c r="D75">
        <v>31</v>
      </c>
      <c r="E75">
        <v>1552</v>
      </c>
      <c r="F75">
        <v>67</v>
      </c>
      <c r="G75">
        <v>18455</v>
      </c>
      <c r="H75">
        <v>748</v>
      </c>
      <c r="K75" s="1">
        <v>43871</v>
      </c>
      <c r="L75">
        <v>72</v>
      </c>
      <c r="M75">
        <v>19</v>
      </c>
      <c r="N75">
        <v>545</v>
      </c>
      <c r="O75">
        <v>36</v>
      </c>
      <c r="P75">
        <v>13360</v>
      </c>
      <c r="Q75">
        <v>226</v>
      </c>
      <c r="T75" s="1">
        <v>43871</v>
      </c>
      <c r="U75">
        <v>72</v>
      </c>
      <c r="V75">
        <v>19</v>
      </c>
      <c r="W75">
        <v>381</v>
      </c>
      <c r="X75">
        <v>5</v>
      </c>
      <c r="Y75">
        <v>10965</v>
      </c>
      <c r="Z75">
        <v>46</v>
      </c>
    </row>
    <row r="76" spans="2:26">
      <c r="B76" s="1">
        <v>43872</v>
      </c>
      <c r="C76">
        <v>73</v>
      </c>
      <c r="D76">
        <v>32</v>
      </c>
      <c r="E76">
        <v>1104</v>
      </c>
      <c r="F76">
        <v>72</v>
      </c>
      <c r="G76">
        <v>19559</v>
      </c>
      <c r="H76">
        <v>820</v>
      </c>
      <c r="K76" s="1">
        <v>43872</v>
      </c>
      <c r="L76">
        <v>73</v>
      </c>
      <c r="M76">
        <v>20</v>
      </c>
      <c r="N76">
        <v>534</v>
      </c>
      <c r="O76">
        <v>22</v>
      </c>
      <c r="P76">
        <v>13894</v>
      </c>
      <c r="Q76">
        <v>248</v>
      </c>
      <c r="T76" s="1">
        <v>43872</v>
      </c>
      <c r="U76">
        <v>73</v>
      </c>
      <c r="V76">
        <v>20</v>
      </c>
      <c r="W76">
        <v>377</v>
      </c>
      <c r="X76">
        <v>3</v>
      </c>
      <c r="Y76">
        <v>11342</v>
      </c>
      <c r="Z76">
        <v>49</v>
      </c>
    </row>
  </sheetData>
  <pageMargins left="0.7" right="0.7" top="0.75" bottom="0.75" header="0.3" footer="0.3"/>
  <pageSetup scale="4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54B-36B6-4C11-8468-A7D226C7376F}">
  <dimension ref="A1:R62"/>
  <sheetViews>
    <sheetView zoomScaleNormal="100" workbookViewId="0"/>
  </sheetViews>
  <sheetFormatPr defaultColWidth="13.7109375" defaultRowHeight="15"/>
  <sheetData>
    <row r="1" spans="1:17">
      <c r="A1" t="s">
        <v>24</v>
      </c>
    </row>
    <row r="2" spans="1:17">
      <c r="A2" t="s">
        <v>25</v>
      </c>
    </row>
    <row r="3" spans="1:17">
      <c r="A3" s="2" t="s">
        <v>26</v>
      </c>
      <c r="B3" s="2" t="s">
        <v>27</v>
      </c>
      <c r="C3" s="3" t="s">
        <v>28</v>
      </c>
      <c r="D3" s="2" t="s">
        <v>29</v>
      </c>
      <c r="E3" s="4" t="s">
        <v>30</v>
      </c>
      <c r="F3" s="2" t="s">
        <v>31</v>
      </c>
      <c r="G3" s="2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5" t="s">
        <v>37</v>
      </c>
      <c r="M3" s="3" t="s">
        <v>38</v>
      </c>
      <c r="N3" s="3" t="s">
        <v>38</v>
      </c>
      <c r="O3" s="3" t="s">
        <v>39</v>
      </c>
      <c r="P3" s="3" t="s">
        <v>40</v>
      </c>
      <c r="Q3" s="3" t="s">
        <v>41</v>
      </c>
    </row>
    <row r="4" spans="1:17">
      <c r="A4" s="2">
        <v>1</v>
      </c>
      <c r="B4" s="2">
        <v>1</v>
      </c>
      <c r="C4" s="3">
        <v>43853</v>
      </c>
      <c r="D4" s="2" t="s">
        <v>42</v>
      </c>
      <c r="E4" s="4" t="s">
        <v>43</v>
      </c>
      <c r="F4" s="2">
        <v>64</v>
      </c>
      <c r="G4" s="2" t="s">
        <v>44</v>
      </c>
      <c r="H4" s="3">
        <v>43819</v>
      </c>
      <c r="I4" s="3">
        <v>43826</v>
      </c>
      <c r="J4" s="3">
        <v>43830</v>
      </c>
      <c r="K4" s="3">
        <v>43839</v>
      </c>
      <c r="L4" s="5">
        <v>1</v>
      </c>
      <c r="M4" s="2">
        <f>K4-H4+1</f>
        <v>21</v>
      </c>
      <c r="N4" s="2">
        <f>K4-I4+1</f>
        <v>14</v>
      </c>
      <c r="O4" s="2" t="s">
        <v>45</v>
      </c>
      <c r="P4" s="2"/>
      <c r="Q4" s="2" t="s">
        <v>46</v>
      </c>
    </row>
    <row r="5" spans="1:17">
      <c r="A5" s="2">
        <v>2</v>
      </c>
      <c r="B5" s="2">
        <v>2</v>
      </c>
      <c r="C5" s="3">
        <v>43853</v>
      </c>
      <c r="D5" s="2" t="s">
        <v>42</v>
      </c>
      <c r="E5" s="4" t="s">
        <v>47</v>
      </c>
      <c r="F5" s="2">
        <v>69</v>
      </c>
      <c r="G5" s="2" t="s">
        <v>44</v>
      </c>
      <c r="H5" s="3">
        <v>43828</v>
      </c>
      <c r="I5" s="3">
        <v>43832</v>
      </c>
      <c r="J5" s="3">
        <v>43833</v>
      </c>
      <c r="K5" s="3">
        <v>43845</v>
      </c>
      <c r="L5" s="2" t="s">
        <v>48</v>
      </c>
      <c r="M5" s="2">
        <f t="shared" ref="M5:M54" si="0">K5-H5+1</f>
        <v>18</v>
      </c>
      <c r="N5" s="2">
        <f t="shared" ref="N5:N53" si="1">K5-I5+1</f>
        <v>14</v>
      </c>
      <c r="O5" s="2"/>
      <c r="P5" s="2"/>
      <c r="Q5" s="2" t="s">
        <v>46</v>
      </c>
    </row>
    <row r="6" spans="1:17">
      <c r="A6" s="2">
        <v>3</v>
      </c>
      <c r="B6" s="2">
        <v>3</v>
      </c>
      <c r="C6" s="3">
        <v>43853</v>
      </c>
      <c r="D6" s="2" t="s">
        <v>42</v>
      </c>
      <c r="E6" s="4" t="s">
        <v>14</v>
      </c>
      <c r="F6" s="2">
        <v>89</v>
      </c>
      <c r="G6" s="2" t="s">
        <v>44</v>
      </c>
      <c r="H6" s="3">
        <v>43835</v>
      </c>
      <c r="I6" s="3">
        <v>43838</v>
      </c>
      <c r="J6" s="3">
        <v>43843</v>
      </c>
      <c r="K6" s="3">
        <v>43848</v>
      </c>
      <c r="L6" s="5">
        <v>1</v>
      </c>
      <c r="M6" s="2">
        <f t="shared" si="0"/>
        <v>14</v>
      </c>
      <c r="N6" s="2">
        <f t="shared" si="1"/>
        <v>11</v>
      </c>
      <c r="O6" s="2" t="s">
        <v>49</v>
      </c>
      <c r="P6" s="2"/>
      <c r="Q6" s="2" t="s">
        <v>46</v>
      </c>
    </row>
    <row r="7" spans="1:17">
      <c r="A7" s="6">
        <v>4</v>
      </c>
      <c r="B7" s="6">
        <v>4</v>
      </c>
      <c r="C7" s="7">
        <v>43853</v>
      </c>
      <c r="D7" s="6" t="s">
        <v>42</v>
      </c>
      <c r="E7" s="8" t="s">
        <v>50</v>
      </c>
      <c r="F7" s="6">
        <v>89</v>
      </c>
      <c r="G7" s="6" t="s">
        <v>44</v>
      </c>
      <c r="H7" s="7">
        <v>43843</v>
      </c>
      <c r="I7" s="3" t="s">
        <v>48</v>
      </c>
      <c r="J7" s="7"/>
      <c r="K7" s="7">
        <v>43849</v>
      </c>
      <c r="L7" s="9">
        <v>1</v>
      </c>
      <c r="M7" s="6">
        <f t="shared" si="0"/>
        <v>7</v>
      </c>
      <c r="N7" s="2" t="e">
        <f t="shared" si="1"/>
        <v>#VALUE!</v>
      </c>
      <c r="O7" s="6" t="s">
        <v>51</v>
      </c>
      <c r="P7" s="6"/>
      <c r="Q7" s="2" t="s">
        <v>46</v>
      </c>
    </row>
    <row r="8" spans="1:17">
      <c r="A8" s="6">
        <v>5</v>
      </c>
      <c r="B8" s="6">
        <v>5</v>
      </c>
      <c r="C8" s="7">
        <v>43853</v>
      </c>
      <c r="D8" s="6" t="s">
        <v>42</v>
      </c>
      <c r="E8" s="10" t="s">
        <v>52</v>
      </c>
      <c r="F8" s="6">
        <v>66</v>
      </c>
      <c r="G8" s="6" t="s">
        <v>44</v>
      </c>
      <c r="H8" s="7">
        <f>I8-5</f>
        <v>43841</v>
      </c>
      <c r="I8" s="7">
        <v>43846</v>
      </c>
      <c r="J8" s="7"/>
      <c r="K8" s="7">
        <v>43850</v>
      </c>
      <c r="L8" s="9">
        <v>1</v>
      </c>
      <c r="M8" s="6">
        <f t="shared" si="0"/>
        <v>10</v>
      </c>
      <c r="N8" s="2">
        <f t="shared" si="1"/>
        <v>5</v>
      </c>
      <c r="O8" s="6" t="s">
        <v>53</v>
      </c>
      <c r="P8" s="6"/>
      <c r="Q8" s="2" t="s">
        <v>46</v>
      </c>
    </row>
    <row r="9" spans="1:17">
      <c r="A9" s="2">
        <v>6</v>
      </c>
      <c r="B9" s="2">
        <v>6</v>
      </c>
      <c r="C9" s="3">
        <v>43853</v>
      </c>
      <c r="D9" s="2" t="s">
        <v>42</v>
      </c>
      <c r="E9" s="11" t="s">
        <v>54</v>
      </c>
      <c r="F9" s="2">
        <v>75</v>
      </c>
      <c r="G9" s="2" t="s">
        <v>44</v>
      </c>
      <c r="H9" s="3">
        <f>I9-4</f>
        <v>43837</v>
      </c>
      <c r="I9" s="3">
        <v>43841</v>
      </c>
      <c r="J9" s="3">
        <v>43845</v>
      </c>
      <c r="K9" s="3">
        <v>43850</v>
      </c>
      <c r="L9" s="5">
        <v>1</v>
      </c>
      <c r="M9" s="2">
        <f t="shared" si="0"/>
        <v>14</v>
      </c>
      <c r="N9" s="2">
        <f t="shared" si="1"/>
        <v>10</v>
      </c>
      <c r="O9" s="2" t="s">
        <v>55</v>
      </c>
      <c r="P9" s="2"/>
      <c r="Q9" s="2" t="s">
        <v>46</v>
      </c>
    </row>
    <row r="10" spans="1:17">
      <c r="A10" s="6">
        <v>7</v>
      </c>
      <c r="B10" s="6">
        <v>7</v>
      </c>
      <c r="C10" s="7">
        <v>43853</v>
      </c>
      <c r="D10" s="6" t="s">
        <v>42</v>
      </c>
      <c r="E10" s="10" t="s">
        <v>56</v>
      </c>
      <c r="F10" s="6">
        <v>48</v>
      </c>
      <c r="G10" s="6" t="s">
        <v>57</v>
      </c>
      <c r="H10" s="7">
        <v>43809</v>
      </c>
      <c r="I10" s="7">
        <v>43826</v>
      </c>
      <c r="J10" s="7">
        <v>43850</v>
      </c>
      <c r="K10" s="7">
        <v>43850</v>
      </c>
      <c r="L10" s="9">
        <v>1</v>
      </c>
      <c r="M10" s="6">
        <f t="shared" si="0"/>
        <v>42</v>
      </c>
      <c r="N10" s="2">
        <f>K10-I10+1</f>
        <v>25</v>
      </c>
      <c r="O10" s="6" t="s">
        <v>58</v>
      </c>
      <c r="P10" s="6"/>
      <c r="Q10" s="6" t="s">
        <v>46</v>
      </c>
    </row>
    <row r="11" spans="1:17">
      <c r="A11" s="2">
        <v>8</v>
      </c>
      <c r="B11" s="2">
        <v>8</v>
      </c>
      <c r="C11" s="3">
        <v>43853</v>
      </c>
      <c r="D11" s="2" t="s">
        <v>42</v>
      </c>
      <c r="E11" s="4" t="s">
        <v>59</v>
      </c>
      <c r="F11" s="2">
        <v>82</v>
      </c>
      <c r="G11" s="2" t="s">
        <v>44</v>
      </c>
      <c r="H11" s="3">
        <f>I11-4</f>
        <v>43840</v>
      </c>
      <c r="I11" s="3">
        <v>43844</v>
      </c>
      <c r="J11" s="3"/>
      <c r="K11" s="3">
        <v>43851</v>
      </c>
      <c r="L11" s="5" t="s">
        <v>48</v>
      </c>
      <c r="M11" s="2">
        <f t="shared" si="0"/>
        <v>12</v>
      </c>
      <c r="N11" s="2">
        <f t="shared" si="1"/>
        <v>8</v>
      </c>
      <c r="O11" s="2"/>
      <c r="P11" s="2"/>
      <c r="Q11" s="2" t="s">
        <v>46</v>
      </c>
    </row>
    <row r="12" spans="1:17">
      <c r="A12" s="2">
        <v>9</v>
      </c>
      <c r="B12" s="2">
        <v>9</v>
      </c>
      <c r="C12" s="3">
        <v>43853</v>
      </c>
      <c r="D12" s="2" t="s">
        <v>42</v>
      </c>
      <c r="E12" s="12" t="s">
        <v>60</v>
      </c>
      <c r="F12" s="2">
        <v>66</v>
      </c>
      <c r="G12" s="2" t="s">
        <v>44</v>
      </c>
      <c r="H12" s="3">
        <v>43821</v>
      </c>
      <c r="I12" s="3">
        <v>43832</v>
      </c>
      <c r="J12" s="3">
        <v>43842</v>
      </c>
      <c r="K12" s="3">
        <v>43851</v>
      </c>
      <c r="L12" s="5" t="s">
        <v>48</v>
      </c>
      <c r="M12" s="2">
        <f t="shared" si="0"/>
        <v>31</v>
      </c>
      <c r="N12" s="2">
        <f t="shared" si="1"/>
        <v>20</v>
      </c>
      <c r="O12" s="2"/>
      <c r="P12" s="2"/>
      <c r="Q12" s="2" t="s">
        <v>46</v>
      </c>
    </row>
    <row r="13" spans="1:17">
      <c r="A13" s="6">
        <v>10</v>
      </c>
      <c r="B13" s="6">
        <v>10</v>
      </c>
      <c r="C13" s="7">
        <v>43853</v>
      </c>
      <c r="D13" s="6" t="s">
        <v>42</v>
      </c>
      <c r="E13" s="8" t="s">
        <v>61</v>
      </c>
      <c r="F13" s="6">
        <v>81</v>
      </c>
      <c r="G13" s="6" t="s">
        <v>44</v>
      </c>
      <c r="H13" s="7">
        <f>I13-2</f>
        <v>43846</v>
      </c>
      <c r="I13" s="7">
        <v>43848</v>
      </c>
      <c r="J13" s="7"/>
      <c r="K13" s="7">
        <v>43852</v>
      </c>
      <c r="L13" s="9" t="s">
        <v>48</v>
      </c>
      <c r="M13" s="6">
        <f t="shared" si="0"/>
        <v>7</v>
      </c>
      <c r="N13" s="2">
        <f t="shared" si="1"/>
        <v>5</v>
      </c>
      <c r="O13" s="6"/>
      <c r="P13" s="6"/>
      <c r="Q13" s="6" t="s">
        <v>46</v>
      </c>
    </row>
    <row r="14" spans="1:17">
      <c r="A14" s="2">
        <v>11</v>
      </c>
      <c r="B14" s="2">
        <v>11</v>
      </c>
      <c r="C14" s="3">
        <v>43853</v>
      </c>
      <c r="D14" s="2" t="s">
        <v>42</v>
      </c>
      <c r="E14" s="12" t="s">
        <v>61</v>
      </c>
      <c r="F14" s="2">
        <v>82</v>
      </c>
      <c r="G14" s="2" t="s">
        <v>57</v>
      </c>
      <c r="H14" s="3">
        <v>43833</v>
      </c>
      <c r="I14" s="3" t="s">
        <v>48</v>
      </c>
      <c r="J14" s="3"/>
      <c r="K14" s="3">
        <v>43852</v>
      </c>
      <c r="L14" s="5">
        <v>1</v>
      </c>
      <c r="M14" s="2">
        <f t="shared" si="0"/>
        <v>20</v>
      </c>
      <c r="N14" s="2" t="e">
        <f t="shared" si="1"/>
        <v>#VALUE!</v>
      </c>
      <c r="O14" s="2" t="s">
        <v>62</v>
      </c>
      <c r="P14" s="2"/>
      <c r="Q14" s="2" t="s">
        <v>46</v>
      </c>
    </row>
    <row r="15" spans="1:17">
      <c r="A15" s="6">
        <v>12</v>
      </c>
      <c r="B15" s="6">
        <v>12</v>
      </c>
      <c r="C15" s="7">
        <v>43853</v>
      </c>
      <c r="D15" s="6" t="s">
        <v>42</v>
      </c>
      <c r="E15" s="10" t="s">
        <v>63</v>
      </c>
      <c r="F15" s="6">
        <v>65</v>
      </c>
      <c r="G15" s="6" t="s">
        <v>44</v>
      </c>
      <c r="H15" s="7">
        <f>I15-2</f>
        <v>43839</v>
      </c>
      <c r="I15" s="7">
        <v>43841</v>
      </c>
      <c r="J15" s="7"/>
      <c r="K15" s="7">
        <v>43851</v>
      </c>
      <c r="L15" s="6" t="s">
        <v>48</v>
      </c>
      <c r="M15" s="6">
        <f t="shared" si="0"/>
        <v>13</v>
      </c>
      <c r="N15" s="2">
        <f t="shared" si="1"/>
        <v>11</v>
      </c>
      <c r="O15" s="6"/>
      <c r="P15" s="6"/>
      <c r="Q15" s="6" t="s">
        <v>46</v>
      </c>
    </row>
    <row r="16" spans="1:17">
      <c r="A16" s="6">
        <v>13</v>
      </c>
      <c r="B16" s="6">
        <v>13</v>
      </c>
      <c r="C16" s="7">
        <v>43853</v>
      </c>
      <c r="D16" s="6" t="s">
        <v>42</v>
      </c>
      <c r="E16" s="10" t="s">
        <v>64</v>
      </c>
      <c r="F16" s="6">
        <v>80</v>
      </c>
      <c r="G16" s="6" t="s">
        <v>57</v>
      </c>
      <c r="H16" s="7">
        <v>43841</v>
      </c>
      <c r="I16" s="7">
        <v>43848</v>
      </c>
      <c r="J16" s="7"/>
      <c r="K16" s="7">
        <v>43852</v>
      </c>
      <c r="L16" s="9">
        <v>1</v>
      </c>
      <c r="M16" s="6">
        <f t="shared" si="0"/>
        <v>12</v>
      </c>
      <c r="N16" s="2">
        <f t="shared" si="1"/>
        <v>5</v>
      </c>
      <c r="O16" s="6" t="s">
        <v>62</v>
      </c>
      <c r="P16" s="6"/>
      <c r="Q16" s="6" t="s">
        <v>46</v>
      </c>
    </row>
    <row r="17" spans="1:17">
      <c r="A17" s="13">
        <v>14</v>
      </c>
      <c r="B17" s="13">
        <v>14</v>
      </c>
      <c r="C17" s="14">
        <v>43853</v>
      </c>
      <c r="D17" s="13" t="s">
        <v>42</v>
      </c>
      <c r="E17" s="15" t="s">
        <v>65</v>
      </c>
      <c r="F17" s="13">
        <v>53</v>
      </c>
      <c r="G17" s="13" t="s">
        <v>44</v>
      </c>
      <c r="H17" s="14" t="s">
        <v>48</v>
      </c>
      <c r="I17" s="14">
        <v>43843</v>
      </c>
      <c r="J17" s="14"/>
      <c r="K17" s="14">
        <v>43851</v>
      </c>
      <c r="L17" s="16" t="s">
        <v>48</v>
      </c>
      <c r="M17" s="13" t="e">
        <f>K17-H17+1</f>
        <v>#VALUE!</v>
      </c>
      <c r="N17" s="2">
        <f t="shared" si="1"/>
        <v>9</v>
      </c>
      <c r="O17" s="13"/>
      <c r="P17" s="13" t="s">
        <v>66</v>
      </c>
      <c r="Q17" s="13" t="s">
        <v>46</v>
      </c>
    </row>
    <row r="18" spans="1:17">
      <c r="A18" s="6">
        <v>15</v>
      </c>
      <c r="B18" s="6">
        <v>15</v>
      </c>
      <c r="C18" s="7">
        <v>43853</v>
      </c>
      <c r="D18" s="6" t="s">
        <v>42</v>
      </c>
      <c r="E18" s="10" t="s">
        <v>54</v>
      </c>
      <c r="F18" s="6">
        <v>86</v>
      </c>
      <c r="G18" s="6" t="s">
        <v>44</v>
      </c>
      <c r="H18" s="7">
        <f>I18-6</f>
        <v>43833</v>
      </c>
      <c r="I18" s="7">
        <v>43839</v>
      </c>
      <c r="J18" s="7"/>
      <c r="K18" s="7">
        <v>43851</v>
      </c>
      <c r="L18" s="9">
        <v>1</v>
      </c>
      <c r="M18" s="6">
        <f t="shared" si="0"/>
        <v>19</v>
      </c>
      <c r="N18" s="2">
        <f t="shared" si="1"/>
        <v>13</v>
      </c>
      <c r="O18" s="6" t="s">
        <v>67</v>
      </c>
      <c r="P18" s="6"/>
      <c r="Q18" s="6" t="s">
        <v>46</v>
      </c>
    </row>
    <row r="19" spans="1:17">
      <c r="A19" s="6">
        <v>16</v>
      </c>
      <c r="B19" s="6">
        <v>16</v>
      </c>
      <c r="C19" s="7">
        <v>43853</v>
      </c>
      <c r="D19" s="6" t="s">
        <v>42</v>
      </c>
      <c r="E19" s="10" t="s">
        <v>68</v>
      </c>
      <c r="F19" s="6">
        <v>70</v>
      </c>
      <c r="G19" s="6" t="s">
        <v>57</v>
      </c>
      <c r="H19" s="7" t="s">
        <v>48</v>
      </c>
      <c r="I19" s="3" t="s">
        <v>48</v>
      </c>
      <c r="J19" s="7"/>
      <c r="K19" s="7">
        <v>43851</v>
      </c>
      <c r="L19" s="9" t="s">
        <v>48</v>
      </c>
      <c r="M19" s="6" t="e">
        <f t="shared" si="0"/>
        <v>#VALUE!</v>
      </c>
      <c r="N19" s="2" t="e">
        <f t="shared" si="1"/>
        <v>#VALUE!</v>
      </c>
      <c r="O19" s="6"/>
      <c r="P19" s="6"/>
      <c r="Q19" s="6" t="s">
        <v>46</v>
      </c>
    </row>
    <row r="20" spans="1:17">
      <c r="A20" s="6">
        <v>17</v>
      </c>
      <c r="B20" s="6">
        <v>17</v>
      </c>
      <c r="C20" s="7">
        <v>43853</v>
      </c>
      <c r="D20" s="6" t="s">
        <v>42</v>
      </c>
      <c r="E20" s="10" t="s">
        <v>69</v>
      </c>
      <c r="F20" s="6">
        <v>84</v>
      </c>
      <c r="G20" s="6" t="s">
        <v>44</v>
      </c>
      <c r="H20" s="7">
        <f>I20-2</f>
        <v>43837</v>
      </c>
      <c r="I20" s="7">
        <v>43839</v>
      </c>
      <c r="J20" s="7">
        <v>43848</v>
      </c>
      <c r="K20" s="7">
        <v>43852</v>
      </c>
      <c r="L20" s="9">
        <v>1</v>
      </c>
      <c r="M20" s="6">
        <f t="shared" si="0"/>
        <v>16</v>
      </c>
      <c r="N20" s="2">
        <f t="shared" si="1"/>
        <v>14</v>
      </c>
      <c r="O20" s="6" t="s">
        <v>70</v>
      </c>
      <c r="P20" s="6"/>
      <c r="Q20" s="6" t="s">
        <v>46</v>
      </c>
    </row>
    <row r="21" spans="1:17">
      <c r="A21" s="13">
        <v>18</v>
      </c>
      <c r="B21" s="13">
        <v>1</v>
      </c>
      <c r="C21" s="14">
        <v>43851</v>
      </c>
      <c r="D21" s="13" t="s">
        <v>42</v>
      </c>
      <c r="E21" s="17" t="s">
        <v>50</v>
      </c>
      <c r="F21" s="13">
        <v>89</v>
      </c>
      <c r="G21" s="13" t="s">
        <v>44</v>
      </c>
      <c r="H21" s="14">
        <v>43843</v>
      </c>
      <c r="I21" s="14">
        <v>43848</v>
      </c>
      <c r="J21" s="14"/>
      <c r="K21" s="14">
        <v>43849</v>
      </c>
      <c r="L21" s="16">
        <v>1</v>
      </c>
      <c r="M21" s="13">
        <f t="shared" si="0"/>
        <v>7</v>
      </c>
      <c r="N21" s="2">
        <f t="shared" si="1"/>
        <v>2</v>
      </c>
      <c r="O21" s="13" t="s">
        <v>71</v>
      </c>
      <c r="P21" s="13"/>
      <c r="Q21" s="13" t="s">
        <v>72</v>
      </c>
    </row>
    <row r="22" spans="1:17">
      <c r="A22" s="13">
        <v>19</v>
      </c>
      <c r="B22" s="13">
        <v>1</v>
      </c>
      <c r="C22" s="14">
        <v>43851</v>
      </c>
      <c r="D22" s="13" t="s">
        <v>42</v>
      </c>
      <c r="E22" s="15" t="s">
        <v>52</v>
      </c>
      <c r="F22" s="13">
        <v>66</v>
      </c>
      <c r="G22" s="13" t="s">
        <v>44</v>
      </c>
      <c r="H22" s="14">
        <f>I22-5</f>
        <v>43841</v>
      </c>
      <c r="I22" s="14">
        <v>43846</v>
      </c>
      <c r="J22" s="14"/>
      <c r="K22" s="14">
        <v>43850</v>
      </c>
      <c r="L22" s="16">
        <v>1</v>
      </c>
      <c r="M22" s="13">
        <f t="shared" si="0"/>
        <v>10</v>
      </c>
      <c r="N22" s="2">
        <f t="shared" si="1"/>
        <v>5</v>
      </c>
      <c r="O22" s="13" t="s">
        <v>53</v>
      </c>
      <c r="P22" s="13"/>
      <c r="Q22" s="13" t="s">
        <v>72</v>
      </c>
    </row>
    <row r="23" spans="1:17">
      <c r="A23" s="13">
        <v>20</v>
      </c>
      <c r="B23" s="13">
        <v>2</v>
      </c>
      <c r="C23" s="14">
        <v>43851</v>
      </c>
      <c r="D23" s="13" t="s">
        <v>42</v>
      </c>
      <c r="E23" s="15" t="s">
        <v>56</v>
      </c>
      <c r="F23" s="13">
        <v>48</v>
      </c>
      <c r="G23" s="13" t="s">
        <v>57</v>
      </c>
      <c r="H23" s="14">
        <v>43809</v>
      </c>
      <c r="I23" s="14" t="s">
        <v>48</v>
      </c>
      <c r="J23" s="14"/>
      <c r="K23" s="14">
        <v>43850</v>
      </c>
      <c r="L23" s="16">
        <v>1</v>
      </c>
      <c r="M23" s="13">
        <f t="shared" si="0"/>
        <v>42</v>
      </c>
      <c r="N23" s="2" t="e">
        <f t="shared" si="1"/>
        <v>#VALUE!</v>
      </c>
      <c r="O23" s="13" t="s">
        <v>58</v>
      </c>
      <c r="P23" s="13"/>
      <c r="Q23" s="13" t="s">
        <v>72</v>
      </c>
    </row>
    <row r="24" spans="1:17">
      <c r="A24" s="13">
        <v>21</v>
      </c>
      <c r="B24" s="13">
        <v>1</v>
      </c>
      <c r="C24" s="14">
        <v>43853</v>
      </c>
      <c r="D24" s="13" t="s">
        <v>73</v>
      </c>
      <c r="E24" s="15" t="s">
        <v>74</v>
      </c>
      <c r="F24" s="13">
        <v>70</v>
      </c>
      <c r="G24" s="13" t="s">
        <v>57</v>
      </c>
      <c r="H24" s="14" t="s">
        <v>48</v>
      </c>
      <c r="I24" s="14">
        <v>43843</v>
      </c>
      <c r="J24" s="14"/>
      <c r="K24" s="14">
        <v>43851</v>
      </c>
      <c r="L24" s="16" t="s">
        <v>48</v>
      </c>
      <c r="M24" s="13" t="e">
        <f t="shared" si="0"/>
        <v>#VALUE!</v>
      </c>
      <c r="N24" s="2">
        <f t="shared" si="1"/>
        <v>9</v>
      </c>
      <c r="O24" s="13"/>
      <c r="P24" s="13"/>
      <c r="Q24" s="13" t="s">
        <v>75</v>
      </c>
    </row>
    <row r="25" spans="1:17">
      <c r="A25" s="2">
        <v>22</v>
      </c>
      <c r="B25" s="2">
        <v>2</v>
      </c>
      <c r="C25" s="3">
        <v>43853</v>
      </c>
      <c r="D25" s="2" t="s">
        <v>73</v>
      </c>
      <c r="E25" s="4" t="s">
        <v>76</v>
      </c>
      <c r="F25" s="2">
        <v>53</v>
      </c>
      <c r="G25" s="2" t="s">
        <v>44</v>
      </c>
      <c r="H25" s="3">
        <v>43840</v>
      </c>
      <c r="I25" s="3">
        <v>43850</v>
      </c>
      <c r="J25" s="3"/>
      <c r="K25" s="3">
        <v>43851</v>
      </c>
      <c r="L25" s="5" t="s">
        <v>48</v>
      </c>
      <c r="M25" s="2">
        <f t="shared" si="0"/>
        <v>12</v>
      </c>
      <c r="N25" s="2">
        <f t="shared" si="1"/>
        <v>2</v>
      </c>
      <c r="O25" s="2"/>
      <c r="P25" s="2"/>
      <c r="Q25" s="2" t="s">
        <v>75</v>
      </c>
    </row>
    <row r="26" spans="1:17">
      <c r="A26" s="13">
        <v>23</v>
      </c>
      <c r="B26" s="13">
        <v>3</v>
      </c>
      <c r="C26" s="14">
        <v>43853</v>
      </c>
      <c r="D26" s="13" t="s">
        <v>73</v>
      </c>
      <c r="E26" s="18" t="s">
        <v>15</v>
      </c>
      <c r="F26" s="13">
        <v>86</v>
      </c>
      <c r="G26" s="13" t="s">
        <v>44</v>
      </c>
      <c r="H26" s="14" t="s">
        <v>48</v>
      </c>
      <c r="I26" s="14">
        <v>43839</v>
      </c>
      <c r="J26" s="14"/>
      <c r="K26" s="14">
        <v>43851</v>
      </c>
      <c r="L26" s="16">
        <v>1</v>
      </c>
      <c r="M26" s="13" t="e">
        <f t="shared" si="0"/>
        <v>#VALUE!</v>
      </c>
      <c r="N26" s="2">
        <f t="shared" si="1"/>
        <v>13</v>
      </c>
      <c r="O26" s="13" t="s">
        <v>77</v>
      </c>
      <c r="P26" s="13"/>
      <c r="Q26" s="13" t="s">
        <v>75</v>
      </c>
    </row>
    <row r="27" spans="1:17">
      <c r="A27" s="13">
        <v>24</v>
      </c>
      <c r="B27" s="13">
        <v>4</v>
      </c>
      <c r="C27" s="14">
        <v>43853</v>
      </c>
      <c r="D27" s="13" t="s">
        <v>73</v>
      </c>
      <c r="E27" s="18" t="s">
        <v>16</v>
      </c>
      <c r="F27" s="13">
        <v>65</v>
      </c>
      <c r="G27" s="13" t="s">
        <v>44</v>
      </c>
      <c r="H27" s="14" t="s">
        <v>48</v>
      </c>
      <c r="I27" s="14">
        <v>43841</v>
      </c>
      <c r="J27" s="14"/>
      <c r="K27" s="14">
        <v>43851</v>
      </c>
      <c r="L27" s="16" t="s">
        <v>48</v>
      </c>
      <c r="M27" s="13" t="e">
        <f t="shared" si="0"/>
        <v>#VALUE!</v>
      </c>
      <c r="N27" s="2">
        <f t="shared" si="1"/>
        <v>11</v>
      </c>
      <c r="O27" s="13"/>
      <c r="P27" s="13"/>
      <c r="Q27" s="13" t="s">
        <v>75</v>
      </c>
    </row>
    <row r="28" spans="1:17">
      <c r="A28" s="13">
        <v>25</v>
      </c>
      <c r="B28" s="13">
        <v>5</v>
      </c>
      <c r="C28" s="14">
        <v>43853</v>
      </c>
      <c r="D28" s="13" t="s">
        <v>73</v>
      </c>
      <c r="E28" s="18" t="s">
        <v>17</v>
      </c>
      <c r="F28" s="13">
        <v>84</v>
      </c>
      <c r="G28" s="13" t="s">
        <v>44</v>
      </c>
      <c r="H28" s="14">
        <v>43837</v>
      </c>
      <c r="I28" s="14">
        <v>43840</v>
      </c>
      <c r="J28" s="14">
        <v>43848</v>
      </c>
      <c r="K28" s="14">
        <v>43852</v>
      </c>
      <c r="L28" s="16">
        <v>1</v>
      </c>
      <c r="M28" s="13">
        <f t="shared" si="0"/>
        <v>16</v>
      </c>
      <c r="N28" s="2">
        <f t="shared" si="1"/>
        <v>13</v>
      </c>
      <c r="O28" s="13" t="s">
        <v>78</v>
      </c>
      <c r="P28" s="13"/>
      <c r="Q28" s="13" t="s">
        <v>75</v>
      </c>
    </row>
    <row r="29" spans="1:17">
      <c r="A29" s="13">
        <v>26</v>
      </c>
      <c r="B29" s="13">
        <v>6</v>
      </c>
      <c r="C29" s="14">
        <v>43853</v>
      </c>
      <c r="D29" s="13" t="s">
        <v>73</v>
      </c>
      <c r="E29" s="18" t="s">
        <v>18</v>
      </c>
      <c r="F29" s="13">
        <v>81</v>
      </c>
      <c r="G29" s="13" t="s">
        <v>44</v>
      </c>
      <c r="H29" s="14" t="s">
        <v>48</v>
      </c>
      <c r="I29" s="14">
        <v>43848</v>
      </c>
      <c r="J29" s="14"/>
      <c r="K29" s="14">
        <v>43852</v>
      </c>
      <c r="L29" s="16" t="s">
        <v>48</v>
      </c>
      <c r="M29" s="13" t="e">
        <f t="shared" si="0"/>
        <v>#VALUE!</v>
      </c>
      <c r="N29" s="2">
        <f t="shared" si="1"/>
        <v>5</v>
      </c>
      <c r="O29" s="13"/>
      <c r="P29" s="13"/>
      <c r="Q29" s="13" t="s">
        <v>75</v>
      </c>
    </row>
    <row r="30" spans="1:17">
      <c r="A30" s="13">
        <v>27</v>
      </c>
      <c r="B30" s="13">
        <v>7</v>
      </c>
      <c r="C30" s="14">
        <v>43853</v>
      </c>
      <c r="D30" s="13" t="s">
        <v>73</v>
      </c>
      <c r="E30" s="18" t="s">
        <v>19</v>
      </c>
      <c r="F30" s="13">
        <v>80</v>
      </c>
      <c r="G30" s="13" t="s">
        <v>57</v>
      </c>
      <c r="H30" s="14">
        <v>43841</v>
      </c>
      <c r="I30" s="14">
        <v>43848</v>
      </c>
      <c r="J30" s="14"/>
      <c r="K30" s="14">
        <v>43852</v>
      </c>
      <c r="L30" s="16">
        <v>1</v>
      </c>
      <c r="M30" s="13">
        <f t="shared" si="0"/>
        <v>12</v>
      </c>
      <c r="N30" s="2">
        <f t="shared" si="1"/>
        <v>5</v>
      </c>
      <c r="O30" s="13"/>
      <c r="P30" s="13"/>
      <c r="Q30" s="13" t="s">
        <v>75</v>
      </c>
    </row>
    <row r="31" spans="1:17">
      <c r="A31" s="13">
        <v>28</v>
      </c>
      <c r="B31" s="13">
        <v>8</v>
      </c>
      <c r="C31" s="14">
        <v>43853</v>
      </c>
      <c r="D31" s="13" t="s">
        <v>73</v>
      </c>
      <c r="E31" s="18" t="s">
        <v>18</v>
      </c>
      <c r="F31" s="13">
        <v>82</v>
      </c>
      <c r="G31" s="13" t="s">
        <v>57</v>
      </c>
      <c r="H31" s="19">
        <v>43842</v>
      </c>
      <c r="I31" s="14" t="s">
        <v>48</v>
      </c>
      <c r="J31" s="14"/>
      <c r="K31" s="14">
        <v>43852</v>
      </c>
      <c r="L31" s="16"/>
      <c r="M31" s="13">
        <f t="shared" si="0"/>
        <v>11</v>
      </c>
      <c r="N31" s="2" t="e">
        <f t="shared" si="1"/>
        <v>#VALUE!</v>
      </c>
      <c r="O31" s="13" t="s">
        <v>62</v>
      </c>
      <c r="P31" s="13"/>
      <c r="Q31" s="13" t="s">
        <v>75</v>
      </c>
    </row>
    <row r="32" spans="1:17">
      <c r="A32" s="2">
        <v>29</v>
      </c>
      <c r="B32" s="2">
        <v>1</v>
      </c>
      <c r="C32" s="3">
        <v>43854</v>
      </c>
      <c r="D32" s="2" t="s">
        <v>73</v>
      </c>
      <c r="E32" s="4" t="s">
        <v>79</v>
      </c>
      <c r="F32" s="2">
        <v>85</v>
      </c>
      <c r="G32" s="2" t="s">
        <v>57</v>
      </c>
      <c r="H32" s="3">
        <v>43795</v>
      </c>
      <c r="I32" s="3" t="s">
        <v>48</v>
      </c>
      <c r="J32" s="3"/>
      <c r="K32" s="3">
        <v>43851</v>
      </c>
      <c r="L32" s="5">
        <v>1</v>
      </c>
      <c r="M32" s="2">
        <f t="shared" si="0"/>
        <v>57</v>
      </c>
      <c r="N32" s="2" t="e">
        <f t="shared" si="1"/>
        <v>#VALUE!</v>
      </c>
      <c r="O32" s="2" t="s">
        <v>80</v>
      </c>
      <c r="P32" s="2"/>
      <c r="Q32" s="2" t="s">
        <v>75</v>
      </c>
    </row>
    <row r="33" spans="1:17">
      <c r="A33" s="2">
        <v>30</v>
      </c>
      <c r="B33" s="2">
        <v>2</v>
      </c>
      <c r="C33" s="3">
        <v>43854</v>
      </c>
      <c r="D33" s="2" t="s">
        <v>73</v>
      </c>
      <c r="E33" s="4" t="s">
        <v>81</v>
      </c>
      <c r="F33" s="2">
        <v>69</v>
      </c>
      <c r="G33" s="2" t="s">
        <v>57</v>
      </c>
      <c r="H33" s="19">
        <v>43844</v>
      </c>
      <c r="I33" s="3">
        <v>43844</v>
      </c>
      <c r="J33" s="3"/>
      <c r="K33" s="3">
        <v>43852</v>
      </c>
      <c r="L33" s="5">
        <v>0</v>
      </c>
      <c r="M33" s="2">
        <f t="shared" si="0"/>
        <v>9</v>
      </c>
      <c r="N33" s="2">
        <f t="shared" si="1"/>
        <v>9</v>
      </c>
      <c r="O33" s="2" t="s">
        <v>82</v>
      </c>
      <c r="P33" s="2"/>
      <c r="Q33" s="2" t="s">
        <v>75</v>
      </c>
    </row>
    <row r="34" spans="1:17">
      <c r="A34" s="2">
        <v>31</v>
      </c>
      <c r="B34" s="2">
        <v>3</v>
      </c>
      <c r="C34" s="3">
        <v>43854</v>
      </c>
      <c r="D34" s="2" t="s">
        <v>73</v>
      </c>
      <c r="E34" s="4" t="s">
        <v>83</v>
      </c>
      <c r="F34" s="2">
        <v>36</v>
      </c>
      <c r="G34" s="2" t="s">
        <v>44</v>
      </c>
      <c r="H34" s="3">
        <f>I34-3+1</f>
        <v>43837</v>
      </c>
      <c r="I34" s="3">
        <v>43839</v>
      </c>
      <c r="J34" s="3"/>
      <c r="K34" s="3">
        <v>43853</v>
      </c>
      <c r="L34" s="5" t="s">
        <v>48</v>
      </c>
      <c r="M34" s="2">
        <f t="shared" si="0"/>
        <v>17</v>
      </c>
      <c r="N34" s="2">
        <f t="shared" si="1"/>
        <v>15</v>
      </c>
      <c r="O34" s="2"/>
      <c r="P34" s="2"/>
      <c r="Q34" s="2" t="s">
        <v>75</v>
      </c>
    </row>
    <row r="35" spans="1:17">
      <c r="A35" s="2">
        <v>32</v>
      </c>
      <c r="B35" s="2">
        <v>4</v>
      </c>
      <c r="C35" s="3">
        <v>43854</v>
      </c>
      <c r="D35" s="2" t="s">
        <v>73</v>
      </c>
      <c r="E35" s="4" t="s">
        <v>84</v>
      </c>
      <c r="F35" s="2">
        <v>73</v>
      </c>
      <c r="G35" s="2" t="s">
        <v>44</v>
      </c>
      <c r="H35" s="3">
        <f>I35-7+1</f>
        <v>43829</v>
      </c>
      <c r="I35" s="3">
        <v>43835</v>
      </c>
      <c r="J35" s="3"/>
      <c r="K35" s="3">
        <v>43852</v>
      </c>
      <c r="L35" s="5" t="s">
        <v>48</v>
      </c>
      <c r="M35" s="2">
        <f t="shared" si="0"/>
        <v>24</v>
      </c>
      <c r="N35" s="2">
        <f t="shared" si="1"/>
        <v>18</v>
      </c>
      <c r="O35" s="2"/>
      <c r="P35" s="2"/>
      <c r="Q35" s="2" t="s">
        <v>75</v>
      </c>
    </row>
    <row r="36" spans="1:17">
      <c r="A36" s="2">
        <v>33</v>
      </c>
      <c r="B36" s="2">
        <v>5</v>
      </c>
      <c r="C36" s="3">
        <v>43854</v>
      </c>
      <c r="D36" s="2" t="s">
        <v>73</v>
      </c>
      <c r="E36" s="4" t="s">
        <v>85</v>
      </c>
      <c r="F36" s="2">
        <v>70</v>
      </c>
      <c r="G36" s="2" t="s">
        <v>57</v>
      </c>
      <c r="H36" s="3">
        <v>43848</v>
      </c>
      <c r="I36" s="3">
        <f>H36+2</f>
        <v>43850</v>
      </c>
      <c r="J36" s="3"/>
      <c r="K36" s="3">
        <v>43853</v>
      </c>
      <c r="L36" s="5">
        <v>1</v>
      </c>
      <c r="M36" s="2">
        <f t="shared" si="0"/>
        <v>6</v>
      </c>
      <c r="N36" s="2">
        <f t="shared" si="1"/>
        <v>4</v>
      </c>
      <c r="O36" s="20" t="s">
        <v>86</v>
      </c>
      <c r="P36" s="2"/>
      <c r="Q36" s="2" t="s">
        <v>75</v>
      </c>
    </row>
    <row r="37" spans="1:17">
      <c r="A37" s="2">
        <v>34</v>
      </c>
      <c r="B37" s="2">
        <v>6</v>
      </c>
      <c r="C37" s="3">
        <v>43854</v>
      </c>
      <c r="D37" s="2" t="s">
        <v>73</v>
      </c>
      <c r="E37" s="4" t="s">
        <v>87</v>
      </c>
      <c r="F37" s="2">
        <v>81</v>
      </c>
      <c r="G37" s="2" t="s">
        <v>44</v>
      </c>
      <c r="H37" s="3">
        <f>I37-4+1</f>
        <v>43840</v>
      </c>
      <c r="I37" s="3">
        <v>43843</v>
      </c>
      <c r="J37" s="3"/>
      <c r="K37" s="3">
        <v>43851</v>
      </c>
      <c r="L37" s="5">
        <v>1</v>
      </c>
      <c r="M37" s="2">
        <f t="shared" si="0"/>
        <v>12</v>
      </c>
      <c r="N37" s="2">
        <f t="shared" si="1"/>
        <v>9</v>
      </c>
      <c r="O37" s="2" t="s">
        <v>88</v>
      </c>
      <c r="P37" s="2"/>
      <c r="Q37" s="2" t="s">
        <v>75</v>
      </c>
    </row>
    <row r="38" spans="1:17">
      <c r="A38" s="2">
        <v>35</v>
      </c>
      <c r="B38" s="2">
        <v>7</v>
      </c>
      <c r="C38" s="3">
        <v>43854</v>
      </c>
      <c r="D38" s="2" t="s">
        <v>73</v>
      </c>
      <c r="E38" s="4" t="s">
        <v>84</v>
      </c>
      <c r="F38" s="2">
        <v>65</v>
      </c>
      <c r="G38" s="2" t="s">
        <v>57</v>
      </c>
      <c r="H38" s="19">
        <v>43843</v>
      </c>
      <c r="I38" s="3">
        <v>43843</v>
      </c>
      <c r="J38" s="3"/>
      <c r="K38" s="3">
        <v>43853</v>
      </c>
      <c r="L38" s="5"/>
      <c r="M38" s="2">
        <f t="shared" si="0"/>
        <v>11</v>
      </c>
      <c r="N38" s="2">
        <f t="shared" si="1"/>
        <v>11</v>
      </c>
      <c r="O38" s="2"/>
      <c r="P38" s="2"/>
      <c r="Q38" s="2" t="s">
        <v>75</v>
      </c>
    </row>
    <row r="39" spans="1:17">
      <c r="A39" s="2">
        <v>36</v>
      </c>
      <c r="B39" s="2">
        <v>1</v>
      </c>
      <c r="C39" s="3">
        <v>43855</v>
      </c>
      <c r="D39" s="2" t="s">
        <v>73</v>
      </c>
      <c r="E39" s="12" t="s">
        <v>89</v>
      </c>
      <c r="F39" s="2">
        <v>70</v>
      </c>
      <c r="G39" s="2" t="s">
        <v>44</v>
      </c>
      <c r="H39" s="3">
        <f>I39-3</f>
        <v>43846</v>
      </c>
      <c r="I39" s="3">
        <v>43849</v>
      </c>
      <c r="J39" s="3"/>
      <c r="K39" s="3">
        <v>43853</v>
      </c>
      <c r="L39" s="5" t="s">
        <v>48</v>
      </c>
      <c r="M39" s="2">
        <f t="shared" si="0"/>
        <v>8</v>
      </c>
      <c r="N39" s="2">
        <f t="shared" si="1"/>
        <v>5</v>
      </c>
      <c r="O39" s="2"/>
      <c r="P39" s="2"/>
      <c r="Q39" s="2" t="s">
        <v>75</v>
      </c>
    </row>
    <row r="40" spans="1:17">
      <c r="A40" s="2">
        <v>37</v>
      </c>
      <c r="B40" s="2">
        <v>2</v>
      </c>
      <c r="C40" s="3">
        <v>43855</v>
      </c>
      <c r="D40" s="2" t="s">
        <v>73</v>
      </c>
      <c r="E40" s="4" t="s">
        <v>90</v>
      </c>
      <c r="F40" s="2">
        <v>76</v>
      </c>
      <c r="G40" s="2" t="s">
        <v>57</v>
      </c>
      <c r="H40" s="3">
        <v>43848</v>
      </c>
      <c r="I40" s="3" t="s">
        <v>48</v>
      </c>
      <c r="J40" s="3"/>
      <c r="K40" s="3">
        <v>43854</v>
      </c>
      <c r="L40" s="5">
        <v>1</v>
      </c>
      <c r="M40" s="2">
        <f t="shared" si="0"/>
        <v>7</v>
      </c>
      <c r="N40" s="2" t="e">
        <f t="shared" si="1"/>
        <v>#VALUE!</v>
      </c>
      <c r="O40" s="2" t="s">
        <v>91</v>
      </c>
      <c r="P40" s="2"/>
      <c r="Q40" s="2" t="s">
        <v>75</v>
      </c>
    </row>
    <row r="41" spans="1:17">
      <c r="A41" s="2">
        <v>38</v>
      </c>
      <c r="B41" s="2">
        <v>3</v>
      </c>
      <c r="C41" s="3">
        <v>43855</v>
      </c>
      <c r="D41" s="2" t="s">
        <v>73</v>
      </c>
      <c r="E41" s="12" t="s">
        <v>92</v>
      </c>
      <c r="F41" s="2">
        <v>72</v>
      </c>
      <c r="G41" s="2" t="s">
        <v>44</v>
      </c>
      <c r="H41" s="3">
        <f>I41-6</f>
        <v>43842</v>
      </c>
      <c r="I41" s="3">
        <v>43848</v>
      </c>
      <c r="J41" s="3"/>
      <c r="K41" s="3">
        <v>43853</v>
      </c>
      <c r="L41" s="5">
        <v>1</v>
      </c>
      <c r="M41" s="2">
        <f t="shared" si="0"/>
        <v>12</v>
      </c>
      <c r="N41" s="2">
        <f t="shared" si="1"/>
        <v>6</v>
      </c>
      <c r="O41" s="2" t="s">
        <v>93</v>
      </c>
      <c r="P41" s="2"/>
      <c r="Q41" s="2" t="s">
        <v>75</v>
      </c>
    </row>
    <row r="42" spans="1:17">
      <c r="A42" s="2">
        <v>39</v>
      </c>
      <c r="B42" s="2">
        <v>4</v>
      </c>
      <c r="C42" s="3">
        <v>43855</v>
      </c>
      <c r="D42" s="2" t="s">
        <v>73</v>
      </c>
      <c r="E42" s="12" t="s">
        <v>94</v>
      </c>
      <c r="F42" s="2">
        <v>79</v>
      </c>
      <c r="G42" s="2" t="s">
        <v>44</v>
      </c>
      <c r="H42" s="3">
        <f>I42-6+1</f>
        <v>43842</v>
      </c>
      <c r="I42" s="3">
        <v>43847</v>
      </c>
      <c r="J42" s="3"/>
      <c r="K42" s="3">
        <v>43854</v>
      </c>
      <c r="L42" s="5">
        <v>1</v>
      </c>
      <c r="M42" s="2">
        <f t="shared" si="0"/>
        <v>13</v>
      </c>
      <c r="N42" s="2">
        <f t="shared" si="1"/>
        <v>8</v>
      </c>
      <c r="O42" s="2" t="s">
        <v>95</v>
      </c>
      <c r="P42" s="2"/>
      <c r="Q42" s="2" t="s">
        <v>75</v>
      </c>
    </row>
    <row r="43" spans="1:17">
      <c r="A43" s="2">
        <v>40</v>
      </c>
      <c r="B43" s="2">
        <v>5</v>
      </c>
      <c r="C43" s="3">
        <v>43855</v>
      </c>
      <c r="D43" s="2" t="s">
        <v>73</v>
      </c>
      <c r="E43" s="12" t="s">
        <v>96</v>
      </c>
      <c r="F43" s="2">
        <v>55</v>
      </c>
      <c r="G43" s="2" t="s">
        <v>44</v>
      </c>
      <c r="H43" s="3">
        <f>I43-11+1</f>
        <v>43839</v>
      </c>
      <c r="I43" s="3">
        <v>43849</v>
      </c>
      <c r="J43" s="3"/>
      <c r="K43" s="3">
        <v>43854</v>
      </c>
      <c r="L43" s="5" t="s">
        <v>48</v>
      </c>
      <c r="M43" s="2">
        <f t="shared" si="0"/>
        <v>16</v>
      </c>
      <c r="N43" s="2">
        <f t="shared" si="1"/>
        <v>6</v>
      </c>
      <c r="O43" s="2"/>
      <c r="P43" s="2"/>
      <c r="Q43" s="2" t="s">
        <v>75</v>
      </c>
    </row>
    <row r="44" spans="1:17">
      <c r="A44" s="2">
        <v>41</v>
      </c>
      <c r="B44" s="2">
        <v>6</v>
      </c>
      <c r="C44" s="3">
        <v>43855</v>
      </c>
      <c r="D44" s="2" t="s">
        <v>73</v>
      </c>
      <c r="E44" s="12" t="s">
        <v>97</v>
      </c>
      <c r="F44" s="2">
        <v>87</v>
      </c>
      <c r="G44" s="2" t="s">
        <v>44</v>
      </c>
      <c r="H44" s="3">
        <f>I44-7+1</f>
        <v>43843</v>
      </c>
      <c r="I44" s="3">
        <v>43849</v>
      </c>
      <c r="J44" s="3"/>
      <c r="K44" s="3">
        <v>43853</v>
      </c>
      <c r="L44" s="5">
        <v>1</v>
      </c>
      <c r="M44" s="2">
        <f t="shared" si="0"/>
        <v>11</v>
      </c>
      <c r="N44" s="2">
        <f t="shared" si="1"/>
        <v>5</v>
      </c>
      <c r="O44" s="2" t="s">
        <v>98</v>
      </c>
      <c r="P44" s="2"/>
      <c r="Q44" s="2" t="s">
        <v>75</v>
      </c>
    </row>
    <row r="45" spans="1:17">
      <c r="A45" s="2">
        <v>42</v>
      </c>
      <c r="B45" s="2">
        <v>7</v>
      </c>
      <c r="C45" s="3">
        <v>43855</v>
      </c>
      <c r="D45" s="2" t="s">
        <v>73</v>
      </c>
      <c r="E45" s="12" t="s">
        <v>87</v>
      </c>
      <c r="F45" s="2">
        <v>66</v>
      </c>
      <c r="G45" s="2" t="s">
        <v>57</v>
      </c>
      <c r="H45" s="3">
        <f>I45-10+1</f>
        <v>43840</v>
      </c>
      <c r="I45" s="3">
        <v>43849</v>
      </c>
      <c r="J45" s="3"/>
      <c r="K45" s="3">
        <v>43851</v>
      </c>
      <c r="L45" s="5">
        <v>1</v>
      </c>
      <c r="M45" s="2">
        <f t="shared" si="0"/>
        <v>12</v>
      </c>
      <c r="N45" s="2">
        <f t="shared" si="1"/>
        <v>3</v>
      </c>
      <c r="O45" s="2" t="s">
        <v>99</v>
      </c>
      <c r="P45" s="2"/>
      <c r="Q45" s="2" t="s">
        <v>75</v>
      </c>
    </row>
    <row r="46" spans="1:17">
      <c r="A46" s="2">
        <v>43</v>
      </c>
      <c r="B46" s="2">
        <v>8</v>
      </c>
      <c r="C46" s="3">
        <v>43855</v>
      </c>
      <c r="D46" s="2" t="s">
        <v>73</v>
      </c>
      <c r="E46" s="12" t="s">
        <v>87</v>
      </c>
      <c r="F46" s="2">
        <v>58</v>
      </c>
      <c r="G46" s="2" t="s">
        <v>44</v>
      </c>
      <c r="H46" s="3">
        <f>I46-15+1</f>
        <v>43834</v>
      </c>
      <c r="I46" s="3">
        <v>43848</v>
      </c>
      <c r="J46" s="3"/>
      <c r="K46" s="3">
        <v>43854</v>
      </c>
      <c r="L46" s="5">
        <v>1</v>
      </c>
      <c r="M46" s="2">
        <f t="shared" si="0"/>
        <v>21</v>
      </c>
      <c r="N46" s="2">
        <f t="shared" si="1"/>
        <v>7</v>
      </c>
      <c r="O46" s="2" t="s">
        <v>99</v>
      </c>
      <c r="P46" s="2"/>
      <c r="Q46" s="2" t="s">
        <v>75</v>
      </c>
    </row>
    <row r="47" spans="1:17">
      <c r="A47" s="2">
        <v>44</v>
      </c>
      <c r="B47" s="2">
        <v>9</v>
      </c>
      <c r="C47" s="3">
        <v>43855</v>
      </c>
      <c r="D47" s="2" t="s">
        <v>73</v>
      </c>
      <c r="E47" s="12" t="s">
        <v>87</v>
      </c>
      <c r="F47" s="2">
        <v>66</v>
      </c>
      <c r="G47" s="2" t="s">
        <v>44</v>
      </c>
      <c r="H47" s="3">
        <v>43841</v>
      </c>
      <c r="I47" s="3" t="s">
        <v>48</v>
      </c>
      <c r="J47" s="3"/>
      <c r="K47" s="3">
        <v>43851</v>
      </c>
      <c r="L47" s="5" t="s">
        <v>48</v>
      </c>
      <c r="M47" s="2">
        <f t="shared" si="0"/>
        <v>11</v>
      </c>
      <c r="N47" s="2" t="e">
        <f t="shared" si="1"/>
        <v>#VALUE!</v>
      </c>
      <c r="O47" s="2"/>
      <c r="P47" s="2"/>
      <c r="Q47" s="2" t="s">
        <v>75</v>
      </c>
    </row>
    <row r="48" spans="1:17">
      <c r="A48" s="2">
        <v>45</v>
      </c>
      <c r="B48" s="2">
        <v>10</v>
      </c>
      <c r="C48" s="3">
        <v>43855</v>
      </c>
      <c r="D48" s="2" t="s">
        <v>73</v>
      </c>
      <c r="E48" s="12" t="s">
        <v>100</v>
      </c>
      <c r="F48" s="2">
        <v>78</v>
      </c>
      <c r="G48" s="2" t="s">
        <v>44</v>
      </c>
      <c r="H48" s="3">
        <f>I48-10+1</f>
        <v>43844</v>
      </c>
      <c r="I48" s="3">
        <v>43853</v>
      </c>
      <c r="J48" s="3"/>
      <c r="K48" s="3">
        <v>43854</v>
      </c>
      <c r="L48" s="5">
        <v>1</v>
      </c>
      <c r="M48" s="2">
        <f t="shared" si="0"/>
        <v>11</v>
      </c>
      <c r="N48" s="2">
        <f t="shared" si="1"/>
        <v>2</v>
      </c>
      <c r="O48" s="2" t="s">
        <v>101</v>
      </c>
      <c r="P48" s="2"/>
      <c r="Q48" s="2" t="s">
        <v>75</v>
      </c>
    </row>
    <row r="49" spans="1:18">
      <c r="A49" s="2">
        <v>46</v>
      </c>
      <c r="B49" s="2">
        <v>11</v>
      </c>
      <c r="C49" s="3">
        <v>43855</v>
      </c>
      <c r="D49" s="2" t="s">
        <v>73</v>
      </c>
      <c r="E49" s="12" t="s">
        <v>102</v>
      </c>
      <c r="F49" s="2">
        <v>65</v>
      </c>
      <c r="G49" s="2" t="s">
        <v>44</v>
      </c>
      <c r="H49" s="3">
        <f>I49-4+1</f>
        <v>43843</v>
      </c>
      <c r="I49" s="3">
        <v>43846</v>
      </c>
      <c r="J49" s="3"/>
      <c r="K49" s="3">
        <v>43854</v>
      </c>
      <c r="L49" s="5"/>
      <c r="M49" s="2">
        <f t="shared" si="0"/>
        <v>12</v>
      </c>
      <c r="N49" s="2">
        <f t="shared" si="1"/>
        <v>9</v>
      </c>
      <c r="O49" s="2" t="s">
        <v>103</v>
      </c>
      <c r="P49" s="2"/>
      <c r="Q49" s="2" t="s">
        <v>75</v>
      </c>
    </row>
    <row r="50" spans="1:18">
      <c r="A50" s="2">
        <v>47</v>
      </c>
      <c r="B50" s="2">
        <v>12</v>
      </c>
      <c r="C50" s="3">
        <v>43855</v>
      </c>
      <c r="D50" s="2" t="s">
        <v>73</v>
      </c>
      <c r="E50" s="12" t="s">
        <v>104</v>
      </c>
      <c r="F50" s="2">
        <v>67</v>
      </c>
      <c r="G50" s="2" t="s">
        <v>44</v>
      </c>
      <c r="H50" s="3">
        <f>I50-5+1</f>
        <v>43841</v>
      </c>
      <c r="I50" s="3">
        <v>43845</v>
      </c>
      <c r="J50" s="3"/>
      <c r="K50" s="3">
        <v>43854</v>
      </c>
      <c r="L50" s="5"/>
      <c r="M50" s="2">
        <f t="shared" si="0"/>
        <v>14</v>
      </c>
      <c r="N50" s="2">
        <f t="shared" si="1"/>
        <v>10</v>
      </c>
      <c r="O50" s="2" t="s">
        <v>93</v>
      </c>
      <c r="P50" s="2"/>
      <c r="Q50" s="2" t="s">
        <v>75</v>
      </c>
    </row>
    <row r="51" spans="1:18">
      <c r="A51" s="2">
        <v>48</v>
      </c>
      <c r="B51" s="2">
        <v>13</v>
      </c>
      <c r="C51" s="3">
        <v>43855</v>
      </c>
      <c r="D51" s="2" t="s">
        <v>73</v>
      </c>
      <c r="E51" s="12" t="s">
        <v>105</v>
      </c>
      <c r="F51" s="2">
        <v>58</v>
      </c>
      <c r="G51" s="2" t="s">
        <v>44</v>
      </c>
      <c r="H51" s="3">
        <f>I51-9+1</f>
        <v>43823</v>
      </c>
      <c r="I51" s="3">
        <v>43831</v>
      </c>
      <c r="J51" s="3"/>
      <c r="K51" s="3">
        <v>43853</v>
      </c>
      <c r="L51" s="5"/>
      <c r="M51" s="2">
        <f t="shared" si="0"/>
        <v>31</v>
      </c>
      <c r="N51" s="2">
        <f t="shared" si="1"/>
        <v>23</v>
      </c>
      <c r="O51" s="2"/>
      <c r="P51" s="2"/>
      <c r="Q51" s="2" t="s">
        <v>75</v>
      </c>
    </row>
    <row r="52" spans="1:18">
      <c r="A52" s="2">
        <v>49</v>
      </c>
      <c r="B52" s="2">
        <v>14</v>
      </c>
      <c r="C52" s="3">
        <v>43855</v>
      </c>
      <c r="D52" s="2" t="s">
        <v>73</v>
      </c>
      <c r="E52" s="12" t="s">
        <v>106</v>
      </c>
      <c r="F52" s="2">
        <v>67</v>
      </c>
      <c r="G52" s="2" t="s">
        <v>57</v>
      </c>
      <c r="H52" s="3">
        <f>I52-7+1</f>
        <v>43836</v>
      </c>
      <c r="I52" s="3">
        <v>43842</v>
      </c>
      <c r="J52" s="3"/>
      <c r="K52" s="3">
        <v>43853</v>
      </c>
      <c r="L52" s="5">
        <v>1</v>
      </c>
      <c r="M52" s="2">
        <f t="shared" si="0"/>
        <v>18</v>
      </c>
      <c r="N52" s="2">
        <f t="shared" si="1"/>
        <v>12</v>
      </c>
      <c r="O52" s="2" t="s">
        <v>95</v>
      </c>
      <c r="P52" s="2"/>
      <c r="Q52" s="2" t="s">
        <v>75</v>
      </c>
    </row>
    <row r="53" spans="1:18">
      <c r="A53" s="2">
        <v>50</v>
      </c>
      <c r="B53" s="2">
        <v>15</v>
      </c>
      <c r="C53" s="3">
        <v>43855</v>
      </c>
      <c r="D53" s="2" t="s">
        <v>73</v>
      </c>
      <c r="E53" s="12" t="s">
        <v>107</v>
      </c>
      <c r="F53" s="2">
        <v>82</v>
      </c>
      <c r="G53" s="2" t="s">
        <v>57</v>
      </c>
      <c r="H53" s="3">
        <f>I53-7+1</f>
        <v>43841</v>
      </c>
      <c r="I53" s="3">
        <v>43847</v>
      </c>
      <c r="J53" s="3">
        <v>43853</v>
      </c>
      <c r="K53" s="3">
        <v>43853</v>
      </c>
      <c r="L53" s="5"/>
      <c r="M53" s="2">
        <f t="shared" si="0"/>
        <v>13</v>
      </c>
      <c r="N53" s="2">
        <f t="shared" si="1"/>
        <v>7</v>
      </c>
      <c r="O53" s="2"/>
      <c r="P53" s="2"/>
      <c r="Q53" s="2" t="s">
        <v>75</v>
      </c>
    </row>
    <row r="54" spans="1:18">
      <c r="A54" s="2"/>
      <c r="B54" s="2"/>
      <c r="C54" s="3">
        <v>43857</v>
      </c>
      <c r="D54" s="2" t="s">
        <v>108</v>
      </c>
      <c r="E54" s="4"/>
      <c r="F54" s="2">
        <v>50</v>
      </c>
      <c r="G54" s="2" t="s">
        <v>44</v>
      </c>
      <c r="H54" s="3">
        <v>43845</v>
      </c>
      <c r="I54" s="3" t="s">
        <v>48</v>
      </c>
      <c r="J54" s="3"/>
      <c r="K54" s="3">
        <v>43852</v>
      </c>
      <c r="L54" s="5" t="s">
        <v>48</v>
      </c>
      <c r="M54" s="2">
        <f t="shared" si="0"/>
        <v>8</v>
      </c>
      <c r="N54" s="2" t="e">
        <f>K54-I54+1</f>
        <v>#VALUE!</v>
      </c>
      <c r="O54" s="2"/>
      <c r="P54" s="2"/>
      <c r="Q54" s="2" t="s">
        <v>109</v>
      </c>
    </row>
    <row r="59" spans="1:18">
      <c r="Q59" t="s">
        <v>20</v>
      </c>
      <c r="R59" t="s">
        <v>21</v>
      </c>
    </row>
    <row r="60" spans="1:18">
      <c r="Q60" t="s">
        <v>20</v>
      </c>
    </row>
    <row r="61" spans="1:18">
      <c r="Q61" t="s">
        <v>20</v>
      </c>
      <c r="R61" t="s">
        <v>22</v>
      </c>
    </row>
    <row r="62" spans="1:18">
      <c r="Q62" t="s">
        <v>20</v>
      </c>
      <c r="R62" t="s">
        <v>23</v>
      </c>
    </row>
  </sheetData>
  <conditionalFormatting sqref="L3:N4 L22:L53 M24:M54 L5:M20 N5:N54">
    <cfRule type="cellIs" dxfId="2" priority="3" operator="equal">
      <formula>1</formula>
    </cfRule>
  </conditionalFormatting>
  <conditionalFormatting sqref="L54">
    <cfRule type="cellIs" dxfId="1" priority="2" operator="equal">
      <formula>1</formula>
    </cfRule>
  </conditionalFormatting>
  <conditionalFormatting sqref="L21:M21 M22:M23">
    <cfRule type="cellIs" dxfId="0" priority="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2 case data</vt:lpstr>
      <vt:lpstr>Appendix 2 death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Jude Rutledge</cp:lastModifiedBy>
  <dcterms:created xsi:type="dcterms:W3CDTF">2020-03-02T17:45:12Z</dcterms:created>
  <dcterms:modified xsi:type="dcterms:W3CDTF">2020-03-13T16:35:09Z</dcterms:modified>
</cp:coreProperties>
</file>