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.gov\private\M105\dym4\Global Health\Tanzania\Combination Prevention\Products\BCPE LCM Intervention Manuscript\PLOS ONE\Resubmission October 2018\"/>
    </mc:Choice>
  </mc:AlternateContent>
  <bookViews>
    <workbookView xWindow="0" yWindow="0" windowWidth="20490" windowHeight="7020"/>
  </bookViews>
  <sheets>
    <sheet name="LCM" sheetId="1" r:id="rId1"/>
    <sheet name="Supp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9" i="1"/>
  <c r="I20" i="1"/>
  <c r="I17" i="1"/>
  <c r="G18" i="1"/>
  <c r="G19" i="1"/>
  <c r="G20" i="1"/>
  <c r="G21" i="1"/>
  <c r="G22" i="1"/>
  <c r="G17" i="1"/>
  <c r="C5" i="1"/>
  <c r="C6" i="1"/>
  <c r="C7" i="1"/>
  <c r="C8" i="1"/>
  <c r="C9" i="1"/>
  <c r="C4" i="1"/>
  <c r="D12" i="1" l="1"/>
  <c r="E12" i="1"/>
  <c r="F12" i="1"/>
  <c r="B12" i="1"/>
  <c r="H18" i="1"/>
  <c r="H19" i="1"/>
  <c r="H20" i="1"/>
  <c r="H17" i="1"/>
  <c r="F18" i="1"/>
  <c r="F19" i="1"/>
  <c r="F20" i="1"/>
  <c r="F21" i="1"/>
  <c r="F22" i="1"/>
  <c r="F17" i="1"/>
  <c r="D18" i="1"/>
  <c r="D19" i="1"/>
  <c r="E19" i="1" s="1"/>
  <c r="D20" i="1"/>
  <c r="D21" i="1"/>
  <c r="D22" i="1"/>
  <c r="D17" i="1"/>
  <c r="E17" i="1" s="1"/>
  <c r="B18" i="1"/>
  <c r="B19" i="1"/>
  <c r="B20" i="1"/>
  <c r="C20" i="1" s="1"/>
  <c r="B21" i="1"/>
  <c r="C21" i="1" s="1"/>
  <c r="B22" i="1"/>
  <c r="B17" i="1"/>
  <c r="C17" i="1" s="1"/>
  <c r="E22" i="1" l="1"/>
  <c r="E18" i="1"/>
  <c r="C19" i="1"/>
  <c r="E21" i="1"/>
  <c r="E20" i="1"/>
  <c r="C22" i="1"/>
  <c r="C18" i="1"/>
</calcChain>
</file>

<file path=xl/sharedStrings.xml><?xml version="1.0" encoding="utf-8"?>
<sst xmlns="http://schemas.openxmlformats.org/spreadsheetml/2006/main" count="66" uniqueCount="22">
  <si>
    <t>Oct 2014- Dec 2015</t>
  </si>
  <si>
    <t>Jan 2016-Sept 2016</t>
  </si>
  <si>
    <t>Oct 2016 - Mar 2017</t>
  </si>
  <si>
    <t>Personnel</t>
  </si>
  <si>
    <t>Training</t>
  </si>
  <si>
    <t xml:space="preserve">Commodities and supplies </t>
  </si>
  <si>
    <t>Equipment</t>
  </si>
  <si>
    <t>Travel</t>
  </si>
  <si>
    <t>Total costs</t>
  </si>
  <si>
    <t>Cost per person consent to and received LMC</t>
  </si>
  <si>
    <t xml:space="preserve">Scenarior 1: LCM Model with Senior EC Mentors </t>
  </si>
  <si>
    <t>Personnel (Senior EC Mentors Replace LRCs)</t>
  </si>
  <si>
    <t>LCM COSTS</t>
  </si>
  <si>
    <t xml:space="preserve">    Nurse counselor</t>
  </si>
  <si>
    <t xml:space="preserve">    Expert linkage counselor</t>
  </si>
  <si>
    <t xml:space="preserve">    Linkage retention coordinator</t>
  </si>
  <si>
    <t xml:space="preserve">Number of persons who consented for and received LCM services </t>
  </si>
  <si>
    <t>Average Monthly Costs</t>
  </si>
  <si>
    <t>Clients</t>
  </si>
  <si>
    <t>Cost per client</t>
  </si>
  <si>
    <t>ART Eligibility Periods</t>
  </si>
  <si>
    <t>Scenarior 2: Senior EC Mentors &amp; Excluded Travel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</si>
</sst>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1" applyFont="1"/>
    <xf numFmtId="0" fontId="2" fillId="0" borderId="0" xfId="0" applyFont="1"/>
    <xf numFmtId="0" fontId="0" fillId="0" borderId="0" xfId="0" applyFill="1"/>
    <xf numFmtId="44" fontId="0" fillId="0" borderId="0" xfId="1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44" fontId="6" fillId="0" borderId="0" xfId="1" applyFont="1" applyFill="1"/>
    <xf numFmtId="44" fontId="6" fillId="0" borderId="0" xfId="1" applyFont="1"/>
    <xf numFmtId="1" fontId="0" fillId="0" borderId="0" xfId="1" applyNumberFormat="1" applyFont="1"/>
    <xf numFmtId="0" fontId="5" fillId="0" borderId="0" xfId="0" applyFont="1" applyAlignment="1">
      <alignment horizontal="left"/>
    </xf>
    <xf numFmtId="44" fontId="5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3" fillId="0" borderId="0" xfId="1" applyFont="1" applyAlignment="1">
      <alignment horizontal="left"/>
    </xf>
    <xf numFmtId="9" fontId="6" fillId="0" borderId="0" xfId="2" applyFont="1" applyFill="1"/>
    <xf numFmtId="44" fontId="0" fillId="0" borderId="0" xfId="0" applyNumberFormat="1"/>
    <xf numFmtId="9" fontId="0" fillId="0" borderId="0" xfId="2" applyFont="1"/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25" zoomScale="140" zoomScaleNormal="140" workbookViewId="0">
      <selection activeCell="B2" sqref="B2:F2"/>
    </sheetView>
  </sheetViews>
  <sheetFormatPr defaultRowHeight="15" x14ac:dyDescent="0.25"/>
  <cols>
    <col min="1" max="1" width="40.28515625" customWidth="1"/>
    <col min="2" max="2" width="20.140625" customWidth="1"/>
    <col min="3" max="3" width="18.5703125" customWidth="1"/>
    <col min="4" max="4" width="21.42578125" customWidth="1"/>
    <col min="5" max="5" width="20.140625" customWidth="1"/>
    <col min="6" max="6" width="18.5703125" customWidth="1"/>
    <col min="7" max="7" width="9.28515625" customWidth="1"/>
    <col min="8" max="8" width="13.5703125" customWidth="1"/>
  </cols>
  <sheetData>
    <row r="1" spans="1:8" ht="18.75" x14ac:dyDescent="0.3">
      <c r="A1" s="15" t="s">
        <v>12</v>
      </c>
      <c r="B1" s="15"/>
      <c r="C1" s="15"/>
      <c r="D1" s="15"/>
      <c r="E1" s="15"/>
    </row>
    <row r="2" spans="1:8" ht="18.75" x14ac:dyDescent="0.3">
      <c r="A2" s="6"/>
      <c r="B2" s="14" t="s">
        <v>20</v>
      </c>
      <c r="C2" s="14"/>
      <c r="D2" s="14"/>
      <c r="E2" s="14"/>
      <c r="F2" s="14"/>
    </row>
    <row r="3" spans="1:8" x14ac:dyDescent="0.25">
      <c r="B3" s="14" t="s">
        <v>2</v>
      </c>
      <c r="C3" s="14"/>
      <c r="D3" s="2" t="s">
        <v>0</v>
      </c>
      <c r="E3" s="2" t="s">
        <v>1</v>
      </c>
      <c r="F3" s="2" t="s">
        <v>2</v>
      </c>
    </row>
    <row r="4" spans="1:8" s="3" customFormat="1" x14ac:dyDescent="0.25">
      <c r="A4" s="3" t="s">
        <v>8</v>
      </c>
      <c r="B4" s="8">
        <v>186860.17315535701</v>
      </c>
      <c r="C4" s="17">
        <f>B4/B$4</f>
        <v>1</v>
      </c>
      <c r="D4" s="8">
        <v>100412.3612486632</v>
      </c>
      <c r="E4" s="8">
        <v>56118.773624082409</v>
      </c>
      <c r="F4" s="8">
        <v>30329.038282610964</v>
      </c>
    </row>
    <row r="5" spans="1:8" s="3" customFormat="1" x14ac:dyDescent="0.25">
      <c r="A5" s="3" t="s">
        <v>3</v>
      </c>
      <c r="B5" s="8">
        <v>116525.00505657912</v>
      </c>
      <c r="C5" s="17">
        <f t="shared" ref="C5:C9" si="0">B5/B$4</f>
        <v>0.62359465416795534</v>
      </c>
      <c r="D5" s="8">
        <v>62332.723041203964</v>
      </c>
      <c r="E5" s="8">
        <v>34250.193705611789</v>
      </c>
      <c r="F5" s="8">
        <v>19942.088309763385</v>
      </c>
    </row>
    <row r="6" spans="1:8" s="3" customFormat="1" x14ac:dyDescent="0.25">
      <c r="A6" s="3" t="s">
        <v>7</v>
      </c>
      <c r="B6" s="8">
        <v>44488.606523957184</v>
      </c>
      <c r="C6" s="17">
        <f t="shared" si="0"/>
        <v>0.23808501176421906</v>
      </c>
      <c r="D6" s="8">
        <v>22126.475871301631</v>
      </c>
      <c r="E6" s="8">
        <v>13396.476037584398</v>
      </c>
      <c r="F6" s="8">
        <v>8965.6546150711565</v>
      </c>
    </row>
    <row r="7" spans="1:8" s="3" customFormat="1" x14ac:dyDescent="0.25">
      <c r="A7" s="3" t="s">
        <v>5</v>
      </c>
      <c r="B7" s="8">
        <v>11908.902794023945</v>
      </c>
      <c r="C7" s="17">
        <f t="shared" si="0"/>
        <v>6.3731626664622593E-2</v>
      </c>
      <c r="D7" s="8">
        <v>5522.3009877228451</v>
      </c>
      <c r="E7" s="8">
        <v>4965.3064485246741</v>
      </c>
      <c r="F7" s="8">
        <v>1421.2953577764251</v>
      </c>
    </row>
    <row r="8" spans="1:8" s="3" customFormat="1" x14ac:dyDescent="0.25">
      <c r="A8" s="3" t="s">
        <v>4</v>
      </c>
      <c r="B8" s="8">
        <v>11681.082326291551</v>
      </c>
      <c r="C8" s="17">
        <f t="shared" si="0"/>
        <v>6.2512423750029425E-2</v>
      </c>
      <c r="D8" s="8">
        <v>10430.861348434757</v>
      </c>
      <c r="E8" s="8">
        <v>1250.2209778567928</v>
      </c>
      <c r="F8" s="8"/>
    </row>
    <row r="9" spans="1:8" x14ac:dyDescent="0.25">
      <c r="A9" t="s">
        <v>6</v>
      </c>
      <c r="B9" s="9">
        <v>2256.5764545047591</v>
      </c>
      <c r="C9" s="17">
        <f t="shared" si="0"/>
        <v>1.2076283653171101E-2</v>
      </c>
      <c r="D9" s="9"/>
      <c r="E9" s="9">
        <v>2256.5764545047591</v>
      </c>
      <c r="F9" s="9"/>
    </row>
    <row r="10" spans="1:8" x14ac:dyDescent="0.25">
      <c r="B10" s="1"/>
      <c r="C10" s="1"/>
      <c r="D10" s="1"/>
      <c r="E10" s="1"/>
      <c r="F10" s="1"/>
    </row>
    <row r="11" spans="1:8" x14ac:dyDescent="0.25">
      <c r="A11" t="s">
        <v>18</v>
      </c>
      <c r="B11" s="10">
        <v>4206</v>
      </c>
      <c r="C11" s="10"/>
      <c r="D11" s="10">
        <v>2233</v>
      </c>
      <c r="E11" s="10">
        <v>1221</v>
      </c>
      <c r="F11" s="10">
        <v>752</v>
      </c>
    </row>
    <row r="12" spans="1:8" x14ac:dyDescent="0.25">
      <c r="A12" t="s">
        <v>19</v>
      </c>
      <c r="B12" s="1">
        <f>B4/B11</f>
        <v>44.427050203365908</v>
      </c>
      <c r="C12" s="1"/>
      <c r="D12" s="1">
        <f>D4/D11</f>
        <v>44.967470330794093</v>
      </c>
      <c r="E12" s="1">
        <f>E4/E11</f>
        <v>45.961321559445054</v>
      </c>
      <c r="F12" s="1">
        <f>F4/F11</f>
        <v>40.331167929003939</v>
      </c>
    </row>
    <row r="13" spans="1:8" x14ac:dyDescent="0.25">
      <c r="B13" s="1"/>
      <c r="C13" s="1"/>
      <c r="D13" s="1"/>
      <c r="E13" s="1"/>
    </row>
    <row r="14" spans="1:8" ht="15.75" x14ac:dyDescent="0.25">
      <c r="A14" s="16" t="s">
        <v>17</v>
      </c>
      <c r="B14" s="16"/>
      <c r="C14" s="16"/>
      <c r="D14" s="16"/>
      <c r="E14" s="16"/>
    </row>
    <row r="15" spans="1:8" ht="18.75" x14ac:dyDescent="0.3">
      <c r="A15" s="12"/>
      <c r="B15" s="14" t="s">
        <v>20</v>
      </c>
      <c r="C15" s="14"/>
      <c r="D15" s="14"/>
      <c r="E15" s="14"/>
    </row>
    <row r="16" spans="1:8" x14ac:dyDescent="0.25">
      <c r="B16" s="14" t="s">
        <v>2</v>
      </c>
      <c r="C16" s="14"/>
      <c r="D16" s="14" t="s">
        <v>0</v>
      </c>
      <c r="E16" s="14"/>
      <c r="F16" s="14" t="s">
        <v>1</v>
      </c>
      <c r="G16" s="14"/>
      <c r="H16" s="2" t="s">
        <v>2</v>
      </c>
    </row>
    <row r="17" spans="1:9" x14ac:dyDescent="0.25">
      <c r="A17" s="3" t="s">
        <v>8</v>
      </c>
      <c r="B17" s="8">
        <f>B4/30</f>
        <v>6228.6724385119005</v>
      </c>
      <c r="C17" s="17">
        <f>B17/B$17</f>
        <v>1</v>
      </c>
      <c r="D17" s="8">
        <f>D4/15</f>
        <v>6694.1574165775473</v>
      </c>
      <c r="E17" s="17">
        <f>D17/D$17</f>
        <v>1</v>
      </c>
      <c r="F17" s="8">
        <f>E4/9</f>
        <v>6235.4192915647118</v>
      </c>
      <c r="G17" s="17">
        <f>F17/F$17</f>
        <v>1</v>
      </c>
      <c r="H17" s="8">
        <f>F4/6</f>
        <v>5054.8397137684942</v>
      </c>
      <c r="I17" s="19">
        <f>H17/H$17</f>
        <v>1</v>
      </c>
    </row>
    <row r="18" spans="1:9" x14ac:dyDescent="0.25">
      <c r="A18" s="3" t="s">
        <v>3</v>
      </c>
      <c r="B18" s="8">
        <f t="shared" ref="B18:B22" si="1">B5/30</f>
        <v>3884.1668352193037</v>
      </c>
      <c r="C18" s="17">
        <f t="shared" ref="C18:C22" si="2">B18/B$17</f>
        <v>0.62359465416795534</v>
      </c>
      <c r="D18" s="8">
        <f t="shared" ref="D18:D22" si="3">D5/15</f>
        <v>4155.5148694135978</v>
      </c>
      <c r="E18" s="17">
        <f t="shared" ref="E18:E22" si="4">D18/D$17</f>
        <v>0.62076742610246904</v>
      </c>
      <c r="F18" s="8">
        <f t="shared" ref="F18:F22" si="5">E5/9</f>
        <v>3805.5770784013098</v>
      </c>
      <c r="G18" s="17">
        <f t="shared" ref="G18:G22" si="6">F18/F$17</f>
        <v>0.61031614723159078</v>
      </c>
      <c r="H18" s="8">
        <f t="shared" ref="H18:H20" si="7">F5/6</f>
        <v>3323.6813849605642</v>
      </c>
      <c r="I18" s="19">
        <f t="shared" ref="I18:I20" si="8">H18/H$17</f>
        <v>0.65752458498484945</v>
      </c>
    </row>
    <row r="19" spans="1:9" x14ac:dyDescent="0.25">
      <c r="A19" s="3" t="s">
        <v>7</v>
      </c>
      <c r="B19" s="8">
        <f t="shared" si="1"/>
        <v>1482.9535507985727</v>
      </c>
      <c r="C19" s="17">
        <f t="shared" si="2"/>
        <v>0.23808501176421903</v>
      </c>
      <c r="D19" s="8">
        <f t="shared" si="3"/>
        <v>1475.0983914201088</v>
      </c>
      <c r="E19" s="17">
        <f t="shared" si="4"/>
        <v>0.22035609556583555</v>
      </c>
      <c r="F19" s="8">
        <f t="shared" si="5"/>
        <v>1488.4973375093775</v>
      </c>
      <c r="G19" s="17">
        <f t="shared" si="6"/>
        <v>0.23871647886181765</v>
      </c>
      <c r="H19" s="8">
        <f t="shared" si="7"/>
        <v>1494.2757691785262</v>
      </c>
      <c r="I19" s="19">
        <f t="shared" si="8"/>
        <v>0.29561288859632517</v>
      </c>
    </row>
    <row r="20" spans="1:9" s="3" customFormat="1" x14ac:dyDescent="0.25">
      <c r="A20" s="3" t="s">
        <v>5</v>
      </c>
      <c r="B20" s="8">
        <f t="shared" si="1"/>
        <v>396.96342646746484</v>
      </c>
      <c r="C20" s="17">
        <f t="shared" si="2"/>
        <v>6.3731626664622593E-2</v>
      </c>
      <c r="D20" s="8">
        <f t="shared" si="3"/>
        <v>368.15339918152301</v>
      </c>
      <c r="E20" s="17">
        <f t="shared" si="4"/>
        <v>5.4996226749884976E-2</v>
      </c>
      <c r="F20" s="8">
        <f t="shared" si="5"/>
        <v>551.70071650274156</v>
      </c>
      <c r="G20" s="17">
        <f t="shared" si="6"/>
        <v>8.8478527378116081E-2</v>
      </c>
      <c r="H20" s="8">
        <f t="shared" si="7"/>
        <v>236.8825596294042</v>
      </c>
      <c r="I20" s="19">
        <f t="shared" si="8"/>
        <v>4.6862526418825462E-2</v>
      </c>
    </row>
    <row r="21" spans="1:9" x14ac:dyDescent="0.25">
      <c r="A21" s="3" t="s">
        <v>4</v>
      </c>
      <c r="B21" s="8">
        <f t="shared" si="1"/>
        <v>389.36941087638502</v>
      </c>
      <c r="C21" s="17">
        <f t="shared" si="2"/>
        <v>6.2512423750029425E-2</v>
      </c>
      <c r="D21" s="8">
        <f t="shared" si="3"/>
        <v>695.39075656231716</v>
      </c>
      <c r="E21" s="17">
        <f t="shared" si="4"/>
        <v>0.10388025158181034</v>
      </c>
      <c r="F21" s="8">
        <f t="shared" si="5"/>
        <v>138.91344198408808</v>
      </c>
      <c r="G21" s="17">
        <f t="shared" si="6"/>
        <v>2.2278123649521128E-2</v>
      </c>
      <c r="H21" s="8"/>
    </row>
    <row r="22" spans="1:9" x14ac:dyDescent="0.25">
      <c r="A22" t="s">
        <v>6</v>
      </c>
      <c r="B22" s="8">
        <f t="shared" si="1"/>
        <v>75.219215150158632</v>
      </c>
      <c r="C22" s="17">
        <f t="shared" si="2"/>
        <v>1.2076283653171099E-2</v>
      </c>
      <c r="D22" s="8">
        <f t="shared" si="3"/>
        <v>0</v>
      </c>
      <c r="E22" s="17">
        <f t="shared" si="4"/>
        <v>0</v>
      </c>
      <c r="F22" s="8">
        <f t="shared" si="5"/>
        <v>250.73071716719545</v>
      </c>
      <c r="G22" s="17">
        <f t="shared" si="6"/>
        <v>4.0210722878954504E-2</v>
      </c>
      <c r="H22" s="9"/>
    </row>
    <row r="23" spans="1:9" x14ac:dyDescent="0.25">
      <c r="B23" s="1"/>
      <c r="C23" s="1"/>
      <c r="D23" s="1"/>
      <c r="E23" s="1"/>
      <c r="F23" s="1"/>
    </row>
    <row r="24" spans="1:9" s="5" customFormat="1" ht="15.75" x14ac:dyDescent="0.25">
      <c r="A24" s="13" t="s">
        <v>10</v>
      </c>
      <c r="B24" s="13"/>
      <c r="C24" s="13"/>
      <c r="D24" s="13"/>
      <c r="E24" s="13"/>
    </row>
    <row r="25" spans="1:9" s="5" customFormat="1" ht="18.75" x14ac:dyDescent="0.3">
      <c r="A25" s="11"/>
      <c r="B25" s="14" t="s">
        <v>20</v>
      </c>
      <c r="C25" s="14"/>
      <c r="D25" s="14"/>
      <c r="E25" s="14"/>
    </row>
    <row r="26" spans="1:9" x14ac:dyDescent="0.25">
      <c r="B26" s="20" t="s">
        <v>2</v>
      </c>
      <c r="C26" s="20" t="s">
        <v>0</v>
      </c>
      <c r="D26" s="20" t="s">
        <v>1</v>
      </c>
      <c r="E26" s="20" t="s">
        <v>2</v>
      </c>
    </row>
    <row r="27" spans="1:9" s="3" customFormat="1" x14ac:dyDescent="0.25">
      <c r="A27" s="3" t="s">
        <v>8</v>
      </c>
      <c r="B27" s="4">
        <v>119079.23662947099</v>
      </c>
      <c r="C27" s="4">
        <v>63813.560732886282</v>
      </c>
      <c r="D27" s="4">
        <v>36309.999929787737</v>
      </c>
      <c r="E27" s="4">
        <v>18955.675966796654</v>
      </c>
    </row>
    <row r="28" spans="1:9" s="3" customFormat="1" x14ac:dyDescent="0.25">
      <c r="A28" s="3" t="s">
        <v>11</v>
      </c>
      <c r="B28" s="4">
        <v>48744.068530693199</v>
      </c>
      <c r="C28" s="4">
        <v>25733.92252542705</v>
      </c>
      <c r="D28" s="4">
        <v>14441.42001131711</v>
      </c>
      <c r="E28" s="4">
        <v>8568.7259939490705</v>
      </c>
    </row>
    <row r="29" spans="1:9" s="3" customFormat="1" x14ac:dyDescent="0.25">
      <c r="A29" s="3" t="s">
        <v>7</v>
      </c>
      <c r="B29" s="4">
        <v>44488.606523957184</v>
      </c>
      <c r="C29" s="4">
        <v>22126.475871301631</v>
      </c>
      <c r="D29" s="4">
        <v>13396.476037584398</v>
      </c>
      <c r="E29" s="4">
        <v>8965.6546150711565</v>
      </c>
    </row>
    <row r="30" spans="1:9" s="3" customFormat="1" x14ac:dyDescent="0.25">
      <c r="A30" s="3" t="s">
        <v>5</v>
      </c>
      <c r="B30" s="4">
        <v>11908.902794023945</v>
      </c>
      <c r="C30" s="4">
        <v>5522.3009877228451</v>
      </c>
      <c r="D30" s="4">
        <v>4965.3064485246741</v>
      </c>
      <c r="E30" s="4">
        <v>1421.2953577764251</v>
      </c>
    </row>
    <row r="31" spans="1:9" x14ac:dyDescent="0.25">
      <c r="A31" t="s">
        <v>4</v>
      </c>
      <c r="B31" s="1">
        <v>11681.082326291551</v>
      </c>
      <c r="C31" s="1">
        <v>10430.861348434757</v>
      </c>
      <c r="D31" s="1">
        <v>1250.2209778567928</v>
      </c>
      <c r="E31" s="1"/>
    </row>
    <row r="32" spans="1:9" x14ac:dyDescent="0.25">
      <c r="A32" t="s">
        <v>6</v>
      </c>
      <c r="B32" s="1">
        <v>2256.5764545047591</v>
      </c>
      <c r="C32" s="1"/>
      <c r="D32" s="1">
        <v>2256.5764545047591</v>
      </c>
      <c r="E32" s="1"/>
    </row>
    <row r="33" spans="1:5" x14ac:dyDescent="0.25">
      <c r="B33" s="1"/>
      <c r="C33" s="1"/>
      <c r="D33" s="1"/>
      <c r="E33" s="1"/>
    </row>
    <row r="34" spans="1:5" x14ac:dyDescent="0.25">
      <c r="A34" t="s">
        <v>9</v>
      </c>
      <c r="B34" s="1">
        <v>28.311753834871769</v>
      </c>
      <c r="C34" s="1">
        <v>28.577501447777109</v>
      </c>
      <c r="D34" s="1">
        <v>29.737919680415835</v>
      </c>
      <c r="E34" s="1">
        <v>25.207015913293425</v>
      </c>
    </row>
    <row r="36" spans="1:5" ht="15.75" x14ac:dyDescent="0.25">
      <c r="A36" s="13" t="s">
        <v>21</v>
      </c>
      <c r="B36" s="13"/>
      <c r="C36" s="13"/>
      <c r="D36" s="13"/>
      <c r="E36" s="13"/>
    </row>
    <row r="37" spans="1:5" ht="18.75" x14ac:dyDescent="0.3">
      <c r="A37" s="11"/>
      <c r="B37" s="14" t="s">
        <v>20</v>
      </c>
      <c r="C37" s="14"/>
      <c r="D37" s="14"/>
      <c r="E37" s="14"/>
    </row>
    <row r="38" spans="1:5" x14ac:dyDescent="0.25">
      <c r="B38" t="s">
        <v>2</v>
      </c>
      <c r="C38" t="s">
        <v>0</v>
      </c>
      <c r="D38" t="s">
        <v>1</v>
      </c>
      <c r="E38" t="s">
        <v>2</v>
      </c>
    </row>
    <row r="39" spans="1:5" x14ac:dyDescent="0.25">
      <c r="A39" s="3" t="s">
        <v>8</v>
      </c>
      <c r="B39" s="4">
        <v>74590.630105513468</v>
      </c>
      <c r="C39" s="4">
        <v>41687.084861584655</v>
      </c>
      <c r="D39" s="4">
        <v>22913.523892203335</v>
      </c>
      <c r="E39" s="4">
        <v>9990.0213517254961</v>
      </c>
    </row>
    <row r="40" spans="1:5" x14ac:dyDescent="0.25">
      <c r="A40" s="3" t="s">
        <v>11</v>
      </c>
      <c r="B40" s="4">
        <v>48744.068530693221</v>
      </c>
      <c r="C40" s="4">
        <v>25733.92252542705</v>
      </c>
      <c r="D40" s="4">
        <v>14441.42001131711</v>
      </c>
      <c r="E40" s="4">
        <v>8568.7259939490705</v>
      </c>
    </row>
    <row r="41" spans="1:5" s="3" customFormat="1" x14ac:dyDescent="0.25">
      <c r="A41" s="3" t="s">
        <v>7</v>
      </c>
      <c r="B41" s="4">
        <v>0</v>
      </c>
      <c r="C41" s="4">
        <v>0</v>
      </c>
      <c r="D41" s="4">
        <v>0</v>
      </c>
      <c r="E41" s="4">
        <v>0</v>
      </c>
    </row>
    <row r="42" spans="1:5" s="3" customFormat="1" x14ac:dyDescent="0.25">
      <c r="A42" s="3" t="s">
        <v>5</v>
      </c>
      <c r="B42" s="4">
        <v>11908.902794023945</v>
      </c>
      <c r="C42" s="4">
        <v>5522.3009877228451</v>
      </c>
      <c r="D42" s="4">
        <v>4965.3064485246741</v>
      </c>
      <c r="E42" s="4">
        <v>1421.2953577764251</v>
      </c>
    </row>
    <row r="43" spans="1:5" x14ac:dyDescent="0.25">
      <c r="A43" t="s">
        <v>4</v>
      </c>
      <c r="B43" s="1">
        <v>11681.082326291551</v>
      </c>
      <c r="C43" s="1">
        <v>10430.861348434757</v>
      </c>
      <c r="D43" s="1">
        <v>1250.2209778567928</v>
      </c>
      <c r="E43" s="1"/>
    </row>
    <row r="44" spans="1:5" x14ac:dyDescent="0.25">
      <c r="A44" t="s">
        <v>6</v>
      </c>
      <c r="B44" s="1">
        <v>2256.5764545047591</v>
      </c>
      <c r="C44" s="1"/>
      <c r="D44" s="1">
        <v>2256.5764545047591</v>
      </c>
      <c r="E44" s="1"/>
    </row>
    <row r="45" spans="1:5" x14ac:dyDescent="0.25">
      <c r="B45" s="1"/>
      <c r="C45" s="1"/>
      <c r="D45" s="1"/>
      <c r="E45" s="1"/>
    </row>
    <row r="46" spans="1:5" x14ac:dyDescent="0.25">
      <c r="A46" t="s">
        <v>9</v>
      </c>
      <c r="B46" s="1">
        <v>17.734339064553843</v>
      </c>
      <c r="C46" s="1">
        <v>18.668645258210773</v>
      </c>
      <c r="D46" s="1">
        <v>18.766194833909367</v>
      </c>
      <c r="E46" s="1">
        <v>13.284602861337095</v>
      </c>
    </row>
  </sheetData>
  <mergeCells count="12">
    <mergeCell ref="F16:G16"/>
    <mergeCell ref="B2:F2"/>
    <mergeCell ref="A1:E1"/>
    <mergeCell ref="A14:E14"/>
    <mergeCell ref="A24:E24"/>
    <mergeCell ref="B3:C3"/>
    <mergeCell ref="B16:C16"/>
    <mergeCell ref="D16:E16"/>
    <mergeCell ref="A36:E36"/>
    <mergeCell ref="B25:E25"/>
    <mergeCell ref="B37:E37"/>
    <mergeCell ref="B15:E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4" zoomScale="150" zoomScaleNormal="150" workbookViewId="0">
      <selection activeCell="F4" sqref="F4"/>
    </sheetView>
  </sheetViews>
  <sheetFormatPr defaultRowHeight="15" x14ac:dyDescent="0.25"/>
  <cols>
    <col min="1" max="1" width="28.42578125" customWidth="1"/>
    <col min="2" max="2" width="18.140625" bestFit="1" customWidth="1"/>
    <col min="3" max="3" width="17.5703125" bestFit="1" customWidth="1"/>
    <col min="4" max="4" width="17.7109375" bestFit="1" customWidth="1"/>
    <col min="5" max="5" width="18.140625" bestFit="1" customWidth="1"/>
    <col min="6" max="6" width="11.7109375" bestFit="1" customWidth="1"/>
  </cols>
  <sheetData>
    <row r="1" spans="1:6" x14ac:dyDescent="0.25">
      <c r="B1" t="s">
        <v>2</v>
      </c>
      <c r="C1" t="s">
        <v>0</v>
      </c>
      <c r="D1" t="s">
        <v>1</v>
      </c>
      <c r="E1" t="s">
        <v>2</v>
      </c>
    </row>
    <row r="2" spans="1:6" x14ac:dyDescent="0.25">
      <c r="A2" t="s">
        <v>3</v>
      </c>
    </row>
    <row r="3" spans="1:6" x14ac:dyDescent="0.25">
      <c r="A3" t="s">
        <v>13</v>
      </c>
      <c r="B3" s="1">
        <v>30860.875297484898</v>
      </c>
      <c r="C3" s="1">
        <v>16135.177562901798</v>
      </c>
      <c r="D3" s="1">
        <v>9213.0130676595854</v>
      </c>
      <c r="E3" s="1">
        <v>5512.6846669235265</v>
      </c>
    </row>
    <row r="4" spans="1:6" x14ac:dyDescent="0.25">
      <c r="A4" t="s">
        <v>14</v>
      </c>
      <c r="B4" s="1">
        <v>4000.3508122437415</v>
      </c>
      <c r="C4" s="1">
        <v>2102.6050978480562</v>
      </c>
      <c r="D4" s="1">
        <v>1171.1882351875304</v>
      </c>
      <c r="E4" s="1">
        <v>726.55747920815452</v>
      </c>
      <c r="F4" s="18"/>
    </row>
    <row r="5" spans="1:6" x14ac:dyDescent="0.25">
      <c r="A5" t="s">
        <v>15</v>
      </c>
      <c r="B5" s="1">
        <v>81663.778946850478</v>
      </c>
      <c r="C5" s="1">
        <v>44094.940380454107</v>
      </c>
      <c r="D5" s="1">
        <v>23865.992402764674</v>
      </c>
      <c r="E5" s="1">
        <v>13702.846163631702</v>
      </c>
      <c r="F5" s="18"/>
    </row>
    <row r="6" spans="1:6" x14ac:dyDescent="0.25">
      <c r="A6" t="s">
        <v>7</v>
      </c>
      <c r="B6" s="1">
        <v>44488.606523957184</v>
      </c>
      <c r="C6" s="1">
        <v>22126.475871301631</v>
      </c>
      <c r="D6" s="1">
        <v>13396.476037584398</v>
      </c>
      <c r="E6" s="1">
        <v>8965.6546150711565</v>
      </c>
    </row>
    <row r="7" spans="1:6" x14ac:dyDescent="0.25">
      <c r="A7" t="s">
        <v>5</v>
      </c>
      <c r="B7" s="1">
        <v>11908.902794023945</v>
      </c>
      <c r="C7" s="1">
        <v>5522.3009877228451</v>
      </c>
      <c r="D7" s="1">
        <v>4965.3064485246741</v>
      </c>
      <c r="E7" s="1">
        <v>1421.2953577764251</v>
      </c>
    </row>
    <row r="8" spans="1:6" x14ac:dyDescent="0.25">
      <c r="A8" t="s">
        <v>4</v>
      </c>
      <c r="B8" s="1">
        <v>11681.082326291551</v>
      </c>
      <c r="C8" s="1">
        <v>10430.861348434757</v>
      </c>
      <c r="D8" s="1">
        <v>1250.2209778567928</v>
      </c>
      <c r="E8" s="1"/>
    </row>
    <row r="9" spans="1:6" x14ac:dyDescent="0.25">
      <c r="A9" t="s">
        <v>6</v>
      </c>
      <c r="B9" s="1">
        <v>2256.5764545047591</v>
      </c>
      <c r="C9" s="1"/>
      <c r="D9" s="1">
        <v>2256.5764545047591</v>
      </c>
      <c r="E9" s="1"/>
    </row>
    <row r="10" spans="1:6" x14ac:dyDescent="0.25">
      <c r="A10" t="s">
        <v>8</v>
      </c>
      <c r="B10" s="1">
        <v>186860.17315535658</v>
      </c>
      <c r="C10" s="1">
        <v>100412.3612486632</v>
      </c>
      <c r="D10" s="1">
        <v>56118.773624082409</v>
      </c>
      <c r="E10" s="1">
        <v>30329.038282610964</v>
      </c>
    </row>
    <row r="12" spans="1:6" ht="30" customHeight="1" x14ac:dyDescent="0.25">
      <c r="A12" s="7" t="s">
        <v>16</v>
      </c>
      <c r="B12">
        <v>4206</v>
      </c>
      <c r="C12">
        <v>2233</v>
      </c>
      <c r="D12">
        <v>1221</v>
      </c>
      <c r="E12">
        <v>752</v>
      </c>
    </row>
    <row r="13" spans="1:6" ht="45.75" customHeight="1" x14ac:dyDescent="0.25">
      <c r="A1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LCM</vt:lpstr>
      <vt:lpstr>Supp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Mackellar, Duncan (CDC/CGH/DGHT)</dc:creator>
  <cp:lastModifiedBy>Mackellar, Duncan (CDC/CGH/DGHT)</cp:lastModifiedBy>
  <dcterms:created xsi:type="dcterms:W3CDTF">2018-10-11T18:25:21Z</dcterms:created>
  <dcterms:modified xsi:type="dcterms:W3CDTF">2018-10-14T13:28:35Z</dcterms:modified>
</cp:coreProperties>
</file>