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david\Desktop\UCSF500 brain tumor research projects\XRT-induced gliomas\Acta Neuropath submission July 2018\"/>
    </mc:Choice>
  </mc:AlternateContent>
  <xr:revisionPtr revIDLastSave="0" documentId="10_ncr:8100000_{4752D649-FC96-41AE-A9E7-D4F2FF4BCA62}" xr6:coauthVersionLast="34" xr6:coauthVersionMax="34" xr10:uidLastSave="{00000000-0000-0000-0000-000000000000}"/>
  <bookViews>
    <workbookView xWindow="0" yWindow="0" windowWidth="19200" windowHeight="6720" xr2:uid="{00000000-000D-0000-FFFF-FFFF00000000}"/>
  </bookViews>
  <sheets>
    <sheet name="Table S1" sheetId="1" r:id="rId1"/>
    <sheet name="Table S2" sheetId="10" r:id="rId2"/>
    <sheet name="Table S3" sheetId="3" r:id="rId3"/>
    <sheet name="Table S4" sheetId="4" r:id="rId4"/>
    <sheet name="Table S5" sheetId="5" r:id="rId5"/>
    <sheet name="Table S6" sheetId="6" r:id="rId6"/>
    <sheet name="Table S7" sheetId="7" r:id="rId7"/>
    <sheet name="Table S8" sheetId="8" r:id="rId8"/>
    <sheet name="Table S9" sheetId="9" r:id="rId9"/>
  </sheets>
  <calcPr calcId="162913"/>
</workbook>
</file>

<file path=xl/calcChain.xml><?xml version="1.0" encoding="utf-8"?>
<calcChain xmlns="http://schemas.openxmlformats.org/spreadsheetml/2006/main">
  <c r="H5" i="7" l="1"/>
  <c r="J5" i="7"/>
  <c r="N5" i="7"/>
  <c r="H6" i="7"/>
  <c r="J6" i="7"/>
  <c r="N6" i="7"/>
  <c r="H8" i="7"/>
  <c r="L8" i="7"/>
  <c r="N8" i="7"/>
  <c r="H9" i="7"/>
  <c r="L9" i="7"/>
  <c r="N9" i="7"/>
  <c r="H10" i="7"/>
  <c r="L10" i="7"/>
  <c r="N10" i="7"/>
  <c r="H11" i="7"/>
  <c r="L11" i="7"/>
  <c r="N11" i="7"/>
  <c r="H12" i="7"/>
  <c r="L12" i="7"/>
  <c r="N12" i="7"/>
  <c r="I6" i="5" l="1"/>
  <c r="K6" i="5"/>
  <c r="I7" i="5"/>
  <c r="K7" i="5"/>
  <c r="I8" i="5"/>
  <c r="K8" i="5"/>
  <c r="I9" i="5"/>
  <c r="K9" i="5"/>
  <c r="I10" i="5"/>
  <c r="K10" i="5"/>
  <c r="K11" i="5"/>
  <c r="I4" i="4" l="1"/>
  <c r="K4" i="4"/>
  <c r="I5" i="4"/>
  <c r="K5" i="4"/>
  <c r="I6" i="4"/>
  <c r="K6" i="4"/>
  <c r="I7" i="4"/>
  <c r="K7" i="4"/>
  <c r="I8" i="4"/>
  <c r="K8" i="4"/>
  <c r="I9" i="4"/>
  <c r="K9" i="4"/>
  <c r="I10" i="4"/>
  <c r="K10" i="4"/>
  <c r="I11" i="4"/>
  <c r="K11" i="4"/>
  <c r="I12" i="4"/>
  <c r="K12" i="4"/>
  <c r="I18" i="4"/>
  <c r="K18" i="4"/>
  <c r="I19" i="4"/>
  <c r="K19" i="4"/>
  <c r="I20" i="4"/>
  <c r="K20" i="4"/>
</calcChain>
</file>

<file path=xl/sharedStrings.xml><?xml version="1.0" encoding="utf-8"?>
<sst xmlns="http://schemas.openxmlformats.org/spreadsheetml/2006/main" count="1404" uniqueCount="818">
  <si>
    <t>ABL1</t>
  </si>
  <si>
    <t>ABL2</t>
  </si>
  <si>
    <t>ACVR1</t>
  </si>
  <si>
    <t>ACVR1B</t>
  </si>
  <si>
    <t>AJUBA</t>
  </si>
  <si>
    <t>AKT1</t>
  </si>
  <si>
    <t>AKT2</t>
  </si>
  <si>
    <t>AKT3</t>
  </si>
  <si>
    <t>ALK</t>
  </si>
  <si>
    <t>APC</t>
  </si>
  <si>
    <t>APOBEC3G</t>
  </si>
  <si>
    <t>AR</t>
  </si>
  <si>
    <t>ARAF</t>
  </si>
  <si>
    <t>ARFRP1</t>
  </si>
  <si>
    <t>ARHGAP35</t>
  </si>
  <si>
    <t>ARID1A</t>
  </si>
  <si>
    <t>ARID1B</t>
  </si>
  <si>
    <t>ARID2</t>
  </si>
  <si>
    <t>ARID5B</t>
  </si>
  <si>
    <t>ASH2L</t>
  </si>
  <si>
    <t>ASXL1</t>
  </si>
  <si>
    <t>ASXL2</t>
  </si>
  <si>
    <t>ATF1</t>
  </si>
  <si>
    <t>ATM</t>
  </si>
  <si>
    <t>ATR</t>
  </si>
  <si>
    <t>ATRX</t>
  </si>
  <si>
    <t>AURKA</t>
  </si>
  <si>
    <t>AURKB</t>
  </si>
  <si>
    <t>AXIN1</t>
  </si>
  <si>
    <t>AXIN2</t>
  </si>
  <si>
    <t>AXL</t>
  </si>
  <si>
    <t>BAP1</t>
  </si>
  <si>
    <t>BARD1</t>
  </si>
  <si>
    <t>BCL2</t>
  </si>
  <si>
    <t>BCL2A1</t>
  </si>
  <si>
    <t>BCL2L1</t>
  </si>
  <si>
    <t>BCL2L12</t>
  </si>
  <si>
    <t>BCL2L2</t>
  </si>
  <si>
    <t>BCL6</t>
  </si>
  <si>
    <t>BCOR</t>
  </si>
  <si>
    <t>BCORL1</t>
  </si>
  <si>
    <t>BLM</t>
  </si>
  <si>
    <t>BRAF</t>
  </si>
  <si>
    <t>BRCA1</t>
  </si>
  <si>
    <t>BRCA2</t>
  </si>
  <si>
    <t>BRD4</t>
  </si>
  <si>
    <t>BRIP1</t>
  </si>
  <si>
    <t>BTG1</t>
  </si>
  <si>
    <t>BTK</t>
  </si>
  <si>
    <t>CALR</t>
  </si>
  <si>
    <t>CARD11</t>
  </si>
  <si>
    <t>CBFB</t>
  </si>
  <si>
    <t>CBL</t>
  </si>
  <si>
    <t>CBLB</t>
  </si>
  <si>
    <t>CCND1</t>
  </si>
  <si>
    <t>CCND2</t>
  </si>
  <si>
    <t>CCND3</t>
  </si>
  <si>
    <t>CCNE1</t>
  </si>
  <si>
    <t>CD79A</t>
  </si>
  <si>
    <t>CD79B</t>
  </si>
  <si>
    <t>CD274</t>
  </si>
  <si>
    <t>CDC42</t>
  </si>
  <si>
    <t>CDC73</t>
  </si>
  <si>
    <t>CDH1</t>
  </si>
  <si>
    <t>CDK12</t>
  </si>
  <si>
    <t>CDK4</t>
  </si>
  <si>
    <t>CDK6</t>
  </si>
  <si>
    <t>CDK8</t>
  </si>
  <si>
    <t>CDKN1A</t>
  </si>
  <si>
    <t>CDKN1B</t>
  </si>
  <si>
    <t>CDKN2A</t>
  </si>
  <si>
    <t>CDKN2B</t>
  </si>
  <si>
    <t>CDKN2C</t>
  </si>
  <si>
    <t>CEBPA</t>
  </si>
  <si>
    <t>CHD1</t>
  </si>
  <si>
    <t>CHD2</t>
  </si>
  <si>
    <t>CHD4</t>
  </si>
  <si>
    <t>CHD5</t>
  </si>
  <si>
    <t>CHEK1</t>
  </si>
  <si>
    <t>CHEK2</t>
  </si>
  <si>
    <t>CIC</t>
  </si>
  <si>
    <t>CLDN18</t>
  </si>
  <si>
    <t>CNOT3</t>
  </si>
  <si>
    <t>COL1A1</t>
  </si>
  <si>
    <t>COL2A1</t>
  </si>
  <si>
    <t>CRCT1</t>
  </si>
  <si>
    <t>CREB1</t>
  </si>
  <si>
    <t>CREBBP</t>
  </si>
  <si>
    <t>CRKL</t>
  </si>
  <si>
    <t>CSF1R</t>
  </si>
  <si>
    <t>CSF3R</t>
  </si>
  <si>
    <t>CTCF</t>
  </si>
  <si>
    <t>CTNNA1</t>
  </si>
  <si>
    <t>CTNNB1</t>
  </si>
  <si>
    <t>CUL3</t>
  </si>
  <si>
    <t>CUX1</t>
  </si>
  <si>
    <t>CYLD</t>
  </si>
  <si>
    <t>CXCR4</t>
  </si>
  <si>
    <t>DCC</t>
  </si>
  <si>
    <t>DDIT3</t>
  </si>
  <si>
    <t>DDR2</t>
  </si>
  <si>
    <t>DDX3X</t>
  </si>
  <si>
    <t>DDX41</t>
  </si>
  <si>
    <t>DGKH</t>
  </si>
  <si>
    <t>DICER1</t>
  </si>
  <si>
    <t>DIS3</t>
  </si>
  <si>
    <t>DNAJB1</t>
  </si>
  <si>
    <t>DNMT3A</t>
  </si>
  <si>
    <t>DOT1L</t>
  </si>
  <si>
    <t>DUSP2</t>
  </si>
  <si>
    <t>DUSP4</t>
  </si>
  <si>
    <t>DUSP6</t>
  </si>
  <si>
    <t>DYNC1I1</t>
  </si>
  <si>
    <t>EBF1</t>
  </si>
  <si>
    <t>EDNRB</t>
  </si>
  <si>
    <t>EGFR</t>
  </si>
  <si>
    <t>EGR1</t>
  </si>
  <si>
    <t>EIF1AX</t>
  </si>
  <si>
    <t>ELF3</t>
  </si>
  <si>
    <t>EP300</t>
  </si>
  <si>
    <t>EPCAM</t>
  </si>
  <si>
    <t>EPHA2</t>
  </si>
  <si>
    <t>EPHA3</t>
  </si>
  <si>
    <t>EPHA5</t>
  </si>
  <si>
    <t>EPHA7</t>
  </si>
  <si>
    <t>EPHB1</t>
  </si>
  <si>
    <t>EPOR</t>
  </si>
  <si>
    <t>ERBB2</t>
  </si>
  <si>
    <t>ERBB3</t>
  </si>
  <si>
    <t>ERBB4</t>
  </si>
  <si>
    <t>ERCC1</t>
  </si>
  <si>
    <t>ERCC2</t>
  </si>
  <si>
    <t>ERG</t>
  </si>
  <si>
    <t>ERRFI1</t>
  </si>
  <si>
    <t>ESPL1</t>
  </si>
  <si>
    <t>ESR1</t>
  </si>
  <si>
    <t>ESR2</t>
  </si>
  <si>
    <t>ETS1</t>
  </si>
  <si>
    <t>ETV6</t>
  </si>
  <si>
    <t>EWSR1</t>
  </si>
  <si>
    <t>EZH1</t>
  </si>
  <si>
    <t>EZH2</t>
  </si>
  <si>
    <t>FAM46C</t>
  </si>
  <si>
    <t>FANCA</t>
  </si>
  <si>
    <t>FANCC</t>
  </si>
  <si>
    <t>FANCE</t>
  </si>
  <si>
    <t>FANCF</t>
  </si>
  <si>
    <t>FANCG</t>
  </si>
  <si>
    <t>FANCL</t>
  </si>
  <si>
    <t>FAT1</t>
  </si>
  <si>
    <t>FAT3</t>
  </si>
  <si>
    <t>FBXW7</t>
  </si>
  <si>
    <t>FGF10</t>
  </si>
  <si>
    <t>FGF14</t>
  </si>
  <si>
    <t>FGF19</t>
  </si>
  <si>
    <t>FGF23</t>
  </si>
  <si>
    <t>FGF3</t>
  </si>
  <si>
    <t>FGF4</t>
  </si>
  <si>
    <t>FGF6</t>
  </si>
  <si>
    <t>FGFR1</t>
  </si>
  <si>
    <t>FGFR2</t>
  </si>
  <si>
    <t>FGFR3</t>
  </si>
  <si>
    <t>FGFR4</t>
  </si>
  <si>
    <t>FH</t>
  </si>
  <si>
    <t>FLCN</t>
  </si>
  <si>
    <t>FLT1</t>
  </si>
  <si>
    <t>FLT3</t>
  </si>
  <si>
    <t>FLT4</t>
  </si>
  <si>
    <t>FOXA1</t>
  </si>
  <si>
    <t>FOXL2</t>
  </si>
  <si>
    <t>FOXO1</t>
  </si>
  <si>
    <t>FOXP1</t>
  </si>
  <si>
    <t>FRS2</t>
  </si>
  <si>
    <t>FUBP1</t>
  </si>
  <si>
    <t>FUS</t>
  </si>
  <si>
    <t>FYN</t>
  </si>
  <si>
    <t>GAB2</t>
  </si>
  <si>
    <t>GATA1</t>
  </si>
  <si>
    <t>GATA2</t>
  </si>
  <si>
    <t>GATA3</t>
  </si>
  <si>
    <t>GLI1</t>
  </si>
  <si>
    <t>GLI2</t>
  </si>
  <si>
    <t>GNA11</t>
  </si>
  <si>
    <t>GNA13</t>
  </si>
  <si>
    <t>GNAQ</t>
  </si>
  <si>
    <t>GNAS</t>
  </si>
  <si>
    <t>GPC3</t>
  </si>
  <si>
    <t>GPR124</t>
  </si>
  <si>
    <t>GRIN2A</t>
  </si>
  <si>
    <t>GRM3</t>
  </si>
  <si>
    <t>GSK3B</t>
  </si>
  <si>
    <t>H3F3A</t>
  </si>
  <si>
    <t>H3F3B</t>
  </si>
  <si>
    <t>HDAC4</t>
  </si>
  <si>
    <t>HDAC9</t>
  </si>
  <si>
    <t>HEY1</t>
  </si>
  <si>
    <t>HGF</t>
  </si>
  <si>
    <t>HIF1A</t>
  </si>
  <si>
    <t>HIST1H3B</t>
  </si>
  <si>
    <t>HMGA2</t>
  </si>
  <si>
    <t>HNF1A</t>
  </si>
  <si>
    <t>HOXB13</t>
  </si>
  <si>
    <t>HRAS</t>
  </si>
  <si>
    <t>HSPA2</t>
  </si>
  <si>
    <t>HSPA5</t>
  </si>
  <si>
    <t>HSP90AB1</t>
  </si>
  <si>
    <t>ID3</t>
  </si>
  <si>
    <t>IDH1</t>
  </si>
  <si>
    <t>IDH2</t>
  </si>
  <si>
    <t>IGF1R</t>
  </si>
  <si>
    <t>IGF2</t>
  </si>
  <si>
    <t>IGF2R</t>
  </si>
  <si>
    <t>IKBKE</t>
  </si>
  <si>
    <t>IKZF1</t>
  </si>
  <si>
    <t>IKZF2</t>
  </si>
  <si>
    <t>IKZF3</t>
  </si>
  <si>
    <t>IL2RB</t>
  </si>
  <si>
    <t>IL7R</t>
  </si>
  <si>
    <t>INHBA</t>
  </si>
  <si>
    <t>INPP4B</t>
  </si>
  <si>
    <t>IPMK</t>
  </si>
  <si>
    <t>IRF4</t>
  </si>
  <si>
    <t>IRS2</t>
  </si>
  <si>
    <t>JAK1</t>
  </si>
  <si>
    <t>JAK2</t>
  </si>
  <si>
    <t>JAK3</t>
  </si>
  <si>
    <t>JAZF1</t>
  </si>
  <si>
    <t>KDM5A</t>
  </si>
  <si>
    <t>KDM5C</t>
  </si>
  <si>
    <t>KDM6A</t>
  </si>
  <si>
    <t>KDR</t>
  </si>
  <si>
    <t>KEAP1</t>
  </si>
  <si>
    <t>KIT</t>
  </si>
  <si>
    <t>KLF4</t>
  </si>
  <si>
    <t>KLHL6</t>
  </si>
  <si>
    <t>KMT2A</t>
  </si>
  <si>
    <t>KMT2B</t>
  </si>
  <si>
    <t>KMT2D</t>
  </si>
  <si>
    <t>KNSTRN</t>
  </si>
  <si>
    <t>KRAS</t>
  </si>
  <si>
    <t>LEF1</t>
  </si>
  <si>
    <t>LIFR</t>
  </si>
  <si>
    <t>LRP1B</t>
  </si>
  <si>
    <t>LZTR1</t>
  </si>
  <si>
    <t>MALAT1</t>
  </si>
  <si>
    <t>MAML2</t>
  </si>
  <si>
    <t>MAP2K1</t>
  </si>
  <si>
    <t>MAP2K2</t>
  </si>
  <si>
    <t>MAP2K4</t>
  </si>
  <si>
    <t>MAP3K1</t>
  </si>
  <si>
    <t>MAP3K2</t>
  </si>
  <si>
    <t>MAP3K5</t>
  </si>
  <si>
    <t>MAP3K7</t>
  </si>
  <si>
    <t>MAP3K9</t>
  </si>
  <si>
    <t>MAPK1</t>
  </si>
  <si>
    <t>MCL1</t>
  </si>
  <si>
    <t>MDM2</t>
  </si>
  <si>
    <t>MDM4</t>
  </si>
  <si>
    <t>MED12</t>
  </si>
  <si>
    <t>MEF2B</t>
  </si>
  <si>
    <t>MEN1</t>
  </si>
  <si>
    <t>MET</t>
  </si>
  <si>
    <t>MGA</t>
  </si>
  <si>
    <t>MGMT</t>
  </si>
  <si>
    <t>MITF</t>
  </si>
  <si>
    <t>MLH1</t>
  </si>
  <si>
    <t>MLH3</t>
  </si>
  <si>
    <t>MPL</t>
  </si>
  <si>
    <t>MRE11A</t>
  </si>
  <si>
    <t>MSH2</t>
  </si>
  <si>
    <t>MSH3</t>
  </si>
  <si>
    <t>MSH6</t>
  </si>
  <si>
    <t>MTOR</t>
  </si>
  <si>
    <t>MUTYH</t>
  </si>
  <si>
    <t>MYB</t>
  </si>
  <si>
    <t>MYBL1</t>
  </si>
  <si>
    <t>MYC</t>
  </si>
  <si>
    <t>MYCL1</t>
  </si>
  <si>
    <t>MYCN</t>
  </si>
  <si>
    <t>MYD88</t>
  </si>
  <si>
    <t>MYH9</t>
  </si>
  <si>
    <t>NAV3</t>
  </si>
  <si>
    <t>NBN</t>
  </si>
  <si>
    <t>NCKAP5</t>
  </si>
  <si>
    <t>NCOA2</t>
  </si>
  <si>
    <t>NCOA3</t>
  </si>
  <si>
    <t>NCOR1</t>
  </si>
  <si>
    <t>NF1</t>
  </si>
  <si>
    <t>NF2</t>
  </si>
  <si>
    <t>NFE2L2</t>
  </si>
  <si>
    <t>NFKBIA</t>
  </si>
  <si>
    <t>NFKBIE</t>
  </si>
  <si>
    <t>NIPBL</t>
  </si>
  <si>
    <t>NKX2-1</t>
  </si>
  <si>
    <t>NOTCH1</t>
  </si>
  <si>
    <t>NOTCH3</t>
  </si>
  <si>
    <t>NPM1</t>
  </si>
  <si>
    <t>NRAS</t>
  </si>
  <si>
    <t>NSD1</t>
  </si>
  <si>
    <t>NSD2</t>
  </si>
  <si>
    <t>NT5C2</t>
  </si>
  <si>
    <t>NTRK1</t>
  </si>
  <si>
    <t>NTRK2</t>
  </si>
  <si>
    <t>NTRK3</t>
  </si>
  <si>
    <t>NUP93</t>
  </si>
  <si>
    <t>NUTM1</t>
  </si>
  <si>
    <t>OR5L1</t>
  </si>
  <si>
    <t>PAK1</t>
  </si>
  <si>
    <t>PAK3</t>
  </si>
  <si>
    <t>PALB2</t>
  </si>
  <si>
    <t>PARK2</t>
  </si>
  <si>
    <t>PAX3</t>
  </si>
  <si>
    <t>PAX5</t>
  </si>
  <si>
    <t>PAX7</t>
  </si>
  <si>
    <t>PAX8</t>
  </si>
  <si>
    <t>PBRM1</t>
  </si>
  <si>
    <t>PDCD1LG2</t>
  </si>
  <si>
    <t>PDGFB</t>
  </si>
  <si>
    <t>PDGFRA</t>
  </si>
  <si>
    <t>PDGFRB</t>
  </si>
  <si>
    <t>PDK1</t>
  </si>
  <si>
    <t>PHF6</t>
  </si>
  <si>
    <t>PHOX2B</t>
  </si>
  <si>
    <t>PIK3CA</t>
  </si>
  <si>
    <t>PIK3CG</t>
  </si>
  <si>
    <t>PIK3R1</t>
  </si>
  <si>
    <t>PIK3R2</t>
  </si>
  <si>
    <t>PLAG1</t>
  </si>
  <si>
    <t>PLCB4</t>
  </si>
  <si>
    <t>PMS1</t>
  </si>
  <si>
    <t>POLD1</t>
  </si>
  <si>
    <t>POLE</t>
  </si>
  <si>
    <t>POLQ</t>
  </si>
  <si>
    <t>POT1</t>
  </si>
  <si>
    <t>POU3F2</t>
  </si>
  <si>
    <t>PPM1D</t>
  </si>
  <si>
    <t>PPP2R1A</t>
  </si>
  <si>
    <t>PPP6C</t>
  </si>
  <si>
    <t>PRDM1</t>
  </si>
  <si>
    <t>PREX2</t>
  </si>
  <si>
    <t>PRKACA</t>
  </si>
  <si>
    <t>PRKAG2</t>
  </si>
  <si>
    <t>PRKAR1A</t>
  </si>
  <si>
    <t>PRKCH</t>
  </si>
  <si>
    <t>PRKDC</t>
  </si>
  <si>
    <t>PTCH1</t>
  </si>
  <si>
    <t>PTCH2</t>
  </si>
  <si>
    <t>PTEN</t>
  </si>
  <si>
    <t>PTK2B</t>
  </si>
  <si>
    <t>PTPN1</t>
  </si>
  <si>
    <t>PTPN11</t>
  </si>
  <si>
    <t>PTPRB</t>
  </si>
  <si>
    <t>PTPRD</t>
  </si>
  <si>
    <t>PTPRK</t>
  </si>
  <si>
    <t>PTPRT</t>
  </si>
  <si>
    <t>RAC1</t>
  </si>
  <si>
    <t>RAD21</t>
  </si>
  <si>
    <t>RAD50</t>
  </si>
  <si>
    <t>RAD51</t>
  </si>
  <si>
    <t>RAD51C</t>
  </si>
  <si>
    <t>RAD51D</t>
  </si>
  <si>
    <t>RAF1</t>
  </si>
  <si>
    <t>RARA</t>
  </si>
  <si>
    <t>RASA1</t>
  </si>
  <si>
    <t>RASA2</t>
  </si>
  <si>
    <t>RB1</t>
  </si>
  <si>
    <t>RBM10</t>
  </si>
  <si>
    <t>REL</t>
  </si>
  <si>
    <t>RELA</t>
  </si>
  <si>
    <t>RET</t>
  </si>
  <si>
    <t>RHEB</t>
  </si>
  <si>
    <t>RHOA</t>
  </si>
  <si>
    <t>RICTOR</t>
  </si>
  <si>
    <t>RIT1</t>
  </si>
  <si>
    <t>RNF43</t>
  </si>
  <si>
    <t>ROBO1</t>
  </si>
  <si>
    <t>ROS1</t>
  </si>
  <si>
    <t>RPL10</t>
  </si>
  <si>
    <t>RPTOR</t>
  </si>
  <si>
    <t>RRAGC</t>
  </si>
  <si>
    <t>RRAS</t>
  </si>
  <si>
    <t>RRAS2</t>
  </si>
  <si>
    <t>RSPO2</t>
  </si>
  <si>
    <t>RSPO3</t>
  </si>
  <si>
    <t>RUNX1</t>
  </si>
  <si>
    <t>RUNX1T1</t>
  </si>
  <si>
    <t>SDHB</t>
  </si>
  <si>
    <t>SDHD</t>
  </si>
  <si>
    <t>SETBP1</t>
  </si>
  <si>
    <t>SETD2</t>
  </si>
  <si>
    <t>SF3B1</t>
  </si>
  <si>
    <t>SH2B3</t>
  </si>
  <si>
    <t>SHH</t>
  </si>
  <si>
    <t>SIN3A</t>
  </si>
  <si>
    <t>SLIT2</t>
  </si>
  <si>
    <t>SLITRK6</t>
  </si>
  <si>
    <t>SMAD2</t>
  </si>
  <si>
    <t>SMAD3</t>
  </si>
  <si>
    <t>SMAD4</t>
  </si>
  <si>
    <t>SMARCA2</t>
  </si>
  <si>
    <t>SMARCA4</t>
  </si>
  <si>
    <t>SMARCB1</t>
  </si>
  <si>
    <t>SMC1A</t>
  </si>
  <si>
    <t>SMC3</t>
  </si>
  <si>
    <t>SMO</t>
  </si>
  <si>
    <t>SNCAIP</t>
  </si>
  <si>
    <t>SOCS1</t>
  </si>
  <si>
    <t>SOS1</t>
  </si>
  <si>
    <t>SOS2</t>
  </si>
  <si>
    <t>SOX9</t>
  </si>
  <si>
    <t>SOX10</t>
  </si>
  <si>
    <t>SOX2</t>
  </si>
  <si>
    <t>SPEN</t>
  </si>
  <si>
    <t>SPOP</t>
  </si>
  <si>
    <t>SPRED1</t>
  </si>
  <si>
    <t>SPRY1</t>
  </si>
  <si>
    <t>SPRY2</t>
  </si>
  <si>
    <t>SPRY4</t>
  </si>
  <si>
    <t>SPTA1</t>
  </si>
  <si>
    <t>SRC</t>
  </si>
  <si>
    <t>SRSF2</t>
  </si>
  <si>
    <t>SS18</t>
  </si>
  <si>
    <t>STAG2</t>
  </si>
  <si>
    <t>STAT3</t>
  </si>
  <si>
    <t>STAT4</t>
  </si>
  <si>
    <t>STAT6</t>
  </si>
  <si>
    <t>STK11</t>
  </si>
  <si>
    <t>SUFU</t>
  </si>
  <si>
    <t>SYK</t>
  </si>
  <si>
    <t>SYNE1</t>
  </si>
  <si>
    <t>TADA1</t>
  </si>
  <si>
    <t>TBX3</t>
  </si>
  <si>
    <t>TCEB1</t>
  </si>
  <si>
    <t>TCF7L2</t>
  </si>
  <si>
    <t>TERT</t>
  </si>
  <si>
    <t>TET2</t>
  </si>
  <si>
    <t>TFE3</t>
  </si>
  <si>
    <t>TFEB</t>
  </si>
  <si>
    <t>TGFBR2</t>
  </si>
  <si>
    <t>TLR4</t>
  </si>
  <si>
    <t>TNFAIP3</t>
  </si>
  <si>
    <t>TNFRSF14</t>
  </si>
  <si>
    <t>TOP1</t>
  </si>
  <si>
    <t>TOP2A</t>
  </si>
  <si>
    <t>TMPRSS2</t>
  </si>
  <si>
    <t>TP53</t>
  </si>
  <si>
    <t>TRAF3</t>
  </si>
  <si>
    <t>TRAF7</t>
  </si>
  <si>
    <t>TRIM28</t>
  </si>
  <si>
    <t>TSC1</t>
  </si>
  <si>
    <t>TSC2</t>
  </si>
  <si>
    <t>TSHR</t>
  </si>
  <si>
    <t>TSHZ2</t>
  </si>
  <si>
    <t>TSHZ3</t>
  </si>
  <si>
    <t>TSLP</t>
  </si>
  <si>
    <t>TTYH1</t>
  </si>
  <si>
    <t>TYK2</t>
  </si>
  <si>
    <t>U2AF1</t>
  </si>
  <si>
    <t>USP7</t>
  </si>
  <si>
    <t>VEGFA</t>
  </si>
  <si>
    <t>VHL</t>
  </si>
  <si>
    <t>WISP3</t>
  </si>
  <si>
    <t>WRN</t>
  </si>
  <si>
    <t>WT1</t>
  </si>
  <si>
    <t>XBP1</t>
  </si>
  <si>
    <t>XPO1</t>
  </si>
  <si>
    <t>YAP1</t>
  </si>
  <si>
    <t>YWHAE</t>
  </si>
  <si>
    <t>ZBTB20</t>
  </si>
  <si>
    <t>ZFHX3</t>
  </si>
  <si>
    <t>ZMYM3</t>
  </si>
  <si>
    <t>ZNF217</t>
  </si>
  <si>
    <t>ZNF703</t>
  </si>
  <si>
    <t>ZNFHX4</t>
  </si>
  <si>
    <t>ZRSR2</t>
  </si>
  <si>
    <t>EMSY</t>
  </si>
  <si>
    <t>FAM123B</t>
  </si>
  <si>
    <t>KAT6A</t>
  </si>
  <si>
    <t>PRKCA</t>
  </si>
  <si>
    <r>
      <t xml:space="preserve">Supplementary Table 1. </t>
    </r>
    <r>
      <rPr>
        <sz val="11"/>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</si>
  <si>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t>alive with no evidence of recurrence at 9 months after glioma diagnosis</t>
  </si>
  <si>
    <t>none (observation only)</t>
  </si>
  <si>
    <t>Left frontal lobe</t>
  </si>
  <si>
    <t>Ganglioglioma</t>
  </si>
  <si>
    <t>36 Gy of craniospinal radiation, 19 boost to posterior fossa</t>
  </si>
  <si>
    <t>Cerebellum/fourth ventricle</t>
  </si>
  <si>
    <t>Medulloblastoma, anaplastic histology</t>
  </si>
  <si>
    <t>multiple intracranial meningiomas, no follow-up since glioma diagnosis</t>
  </si>
  <si>
    <t>unknown</t>
  </si>
  <si>
    <t>Medulla/fourth ventricle</t>
  </si>
  <si>
    <t>Pleomorphic xanthoastrocytoma</t>
  </si>
  <si>
    <t>Systemic</t>
  </si>
  <si>
    <t>Leukemia, subtype unknown</t>
  </si>
  <si>
    <t>no follow-up since glioma diagnosis</t>
  </si>
  <si>
    <t>Thoracic spinal cord</t>
  </si>
  <si>
    <t>Glioblastoma</t>
  </si>
  <si>
    <t>Thoracic lymph nodes</t>
  </si>
  <si>
    <t>Hodgkin's lymphoma</t>
  </si>
  <si>
    <t>died of disease at 17 months after glioma diagnosis</t>
  </si>
  <si>
    <t>radiation, temozolomide, lomustine, altiratinib</t>
  </si>
  <si>
    <t>Brainstem with diffuse gliomatosis</t>
  </si>
  <si>
    <t>Anaplastic astrocytoma</t>
  </si>
  <si>
    <t>50 Gy of cranial radiation</t>
  </si>
  <si>
    <t>Sellar</t>
  </si>
  <si>
    <t>Germinoma</t>
  </si>
  <si>
    <t>died of disease at 10 months after glioma diagnosis</t>
  </si>
  <si>
    <t>radiation, nivolumab, dasatinib, bevacizumab, lomustine</t>
  </si>
  <si>
    <t>Pons</t>
  </si>
  <si>
    <t>23 Gy of craniospinal radiation, 31 Gy boost to posterior fossa</t>
  </si>
  <si>
    <t>Medulloblastoma, classic histology</t>
  </si>
  <si>
    <t>died of disease at 3 months after glioma diagnosis</t>
  </si>
  <si>
    <t>none (supportive care only)</t>
  </si>
  <si>
    <t>Right frontal lobe</t>
  </si>
  <si>
    <t>18 Gy craniospinal radiation at CNS relapse</t>
  </si>
  <si>
    <t>Systemic with CNS relapse</t>
  </si>
  <si>
    <t>Acute lymphoblastic leukemia</t>
  </si>
  <si>
    <t>died of disease at 4 months after glioma diagnosis</t>
  </si>
  <si>
    <t>radiation, nivolumab, bevacizumab, cobimetinib</t>
  </si>
  <si>
    <t>Brainstem with CSF dissemination</t>
  </si>
  <si>
    <t>Medulloblastoma, classic histology, WNT-activated</t>
  </si>
  <si>
    <t>Medulloblastoma</t>
  </si>
  <si>
    <t>Right thalamus and midbrain</t>
  </si>
  <si>
    <t>Pineal</t>
  </si>
  <si>
    <t>Pineocytoma</t>
  </si>
  <si>
    <t>alive with no evidence of progression at 6 months after glioma diagnosis</t>
  </si>
  <si>
    <t>radiation, dasatinib</t>
  </si>
  <si>
    <t>Right cerebellum</t>
  </si>
  <si>
    <t>alive with progressive disease at 9 months after glioma diagnosis</t>
  </si>
  <si>
    <t>radiation and temozolomide</t>
  </si>
  <si>
    <t>Sellar and pineal</t>
  </si>
  <si>
    <t>died of disease at 9 months after glioma diagnosis</t>
  </si>
  <si>
    <t>Left temporal lobe</t>
  </si>
  <si>
    <t>55 Gy of cranial radiation</t>
  </si>
  <si>
    <t>Craniopharyngioma</t>
  </si>
  <si>
    <t>Clinical outcome</t>
  </si>
  <si>
    <t>Therapy for glioma</t>
  </si>
  <si>
    <t>Interval between radiation therapy and glioma dx (yrs)</t>
  </si>
  <si>
    <t>XRT-associated glioma site</t>
  </si>
  <si>
    <t>XRT-associated glioma histologic diagnosis</t>
  </si>
  <si>
    <t>Age at initial dx (yrs)</t>
  </si>
  <si>
    <t>Patient #</t>
  </si>
  <si>
    <r>
      <rPr>
        <b/>
        <sz val="12"/>
        <color theme="1"/>
        <rFont val="Calibri"/>
        <family val="2"/>
        <scheme val="minor"/>
      </rPr>
      <t>Supplementary Table 2.</t>
    </r>
    <r>
      <rPr>
        <sz val="12"/>
        <color theme="1"/>
        <rFont val="Calibri"/>
        <family val="2"/>
        <scheme val="minor"/>
      </rPr>
      <t xml:space="preserve"> Clinical and pathologic features of the 12 patients with gliomas arising after radiation therapy.</t>
    </r>
  </si>
  <si>
    <t>none</t>
  </si>
  <si>
    <t>-1p, -13, -22q</t>
  </si>
  <si>
    <t>N/A</t>
  </si>
  <si>
    <t>-1p, -9, 10q</t>
  </si>
  <si>
    <t>KIAA1549-BRAF gene fusion</t>
  </si>
  <si>
    <t>markedly aneuploid with numerous segmental gains/losses</t>
  </si>
  <si>
    <t>CDKN2A/B</t>
  </si>
  <si>
    <t>PIK3CA missense mutation</t>
  </si>
  <si>
    <t>PDGFRA missense mutations x 3</t>
  </si>
  <si>
    <t>CDK4, TOP2A, RRAS2</t>
  </si>
  <si>
    <t>TP53 missense mutation, NF1 nonsense mutation</t>
  </si>
  <si>
    <t>GTF2I-BRAF gene fusion</t>
  </si>
  <si>
    <t>TP53 splice site mutation</t>
  </si>
  <si>
    <t>AKT3, CDK4, MET, MYCL1, RRAS2</t>
  </si>
  <si>
    <t>TP53 frameshift mutation, ATRX missense mutation</t>
  </si>
  <si>
    <t>BRAF exon 4 intragenic deletion</t>
  </si>
  <si>
    <t>EGFR, MET, CDK4</t>
  </si>
  <si>
    <t>TP53 missense mutation, MET missense mutation on amplified allele</t>
  </si>
  <si>
    <t>PDGFRA, MYCN</t>
  </si>
  <si>
    <t>TP53 missense mutation, SETD2 frameshift mutation, PDGFRA missense mutation on amplified allele</t>
  </si>
  <si>
    <t>TP53 missense mutation, ATRX nonsense mutation, TSC2 splice site mutation</t>
  </si>
  <si>
    <t>PDGFRA, CCND3, CDK4</t>
  </si>
  <si>
    <t>TP53 nonsense mutation, KMT2D nonsense mutation, PDGFRA missense mutation on amplified allele</t>
  </si>
  <si>
    <t>Pathogenic germline alterations</t>
  </si>
  <si>
    <t>Chromosomal copy number changes</t>
  </si>
  <si>
    <t>Pathogenic structural variants</t>
  </si>
  <si>
    <t>Focal homozygous deletions</t>
  </si>
  <si>
    <t>Focal high level amplifications</t>
  </si>
  <si>
    <t>Pathogenic single nucleotide variants and indels</t>
  </si>
  <si>
    <t>Radiation-associated glioma histologic diagnosis</t>
  </si>
  <si>
    <t>Variant of unknown significance</t>
  </si>
  <si>
    <t>nonsynonymous SNV</t>
  </si>
  <si>
    <t>4%</t>
  </si>
  <si>
    <t>NM_004302</t>
  </si>
  <si>
    <t>c.1145C&gt;G</t>
  </si>
  <si>
    <t>p.A382G</t>
  </si>
  <si>
    <t>G</t>
  </si>
  <si>
    <t>C</t>
  </si>
  <si>
    <t>chr12</t>
  </si>
  <si>
    <t>NM_002839</t>
  </si>
  <si>
    <t>c.757G&gt;A</t>
  </si>
  <si>
    <t>p.V253I</t>
  </si>
  <si>
    <t>T</t>
  </si>
  <si>
    <t>chr9</t>
  </si>
  <si>
    <t>17%</t>
  </si>
  <si>
    <t>NM_004380</t>
  </si>
  <si>
    <t>c.2678C&gt;T</t>
  </si>
  <si>
    <t>p.S893L</t>
  </si>
  <si>
    <t>A</t>
  </si>
  <si>
    <t>chr16</t>
  </si>
  <si>
    <t>c.3244_3246del</t>
  </si>
  <si>
    <t>p.E1082del</t>
  </si>
  <si>
    <t>TGAA</t>
  </si>
  <si>
    <t>chr5</t>
  </si>
  <si>
    <t>Likely pathogenic</t>
  </si>
  <si>
    <t>splice site</t>
  </si>
  <si>
    <t>c.1096-1G&gt;C</t>
  </si>
  <si>
    <t>p.E366_Q409del</t>
  </si>
  <si>
    <t>chr11</t>
  </si>
  <si>
    <t>Pathogenic</t>
  </si>
  <si>
    <t>c.1637A&gt;G</t>
  </si>
  <si>
    <t>p.Q546R</t>
  </si>
  <si>
    <t>chr3</t>
  </si>
  <si>
    <t>NM_006206</t>
  </si>
  <si>
    <t>c.2533C&gt;G</t>
  </si>
  <si>
    <t>p.H845D</t>
  </si>
  <si>
    <t>chr4</t>
  </si>
  <si>
    <t>c.1730C&gt;G</t>
  </si>
  <si>
    <t>p.P577R</t>
  </si>
  <si>
    <t>c.1958C&gt;T</t>
  </si>
  <si>
    <t>p.P653L</t>
  </si>
  <si>
    <t>stopgain</t>
  </si>
  <si>
    <t>38%</t>
  </si>
  <si>
    <t>NM_001042492</t>
  </si>
  <si>
    <t>c.574C&gt;T</t>
  </si>
  <si>
    <t>p.R192*</t>
  </si>
  <si>
    <t>chr17</t>
  </si>
  <si>
    <t>75%</t>
  </si>
  <si>
    <t>NM_000546</t>
  </si>
  <si>
    <t>c.659A&gt;C</t>
  </si>
  <si>
    <t>p.Y220S</t>
  </si>
  <si>
    <t>c.1077A&gt;C</t>
  </si>
  <si>
    <t>p.E359D</t>
  </si>
  <si>
    <t>chr2</t>
  </si>
  <si>
    <t>c.1814G&gt;T</t>
  </si>
  <si>
    <t>p.W605L</t>
  </si>
  <si>
    <t>chr6</t>
  </si>
  <si>
    <t>c.16565A&gt;T</t>
  </si>
  <si>
    <t>p.K5522M</t>
  </si>
  <si>
    <t>c.559+1G&gt;A</t>
  </si>
  <si>
    <t>p.G187fs</t>
  </si>
  <si>
    <t>c.2905G&gt;A</t>
  </si>
  <si>
    <t>p.A969T</t>
  </si>
  <si>
    <t>chrX</t>
  </si>
  <si>
    <t>c.856G&gt;A</t>
  </si>
  <si>
    <t>p.G286R</t>
  </si>
  <si>
    <t>frameshift deletion</t>
  </si>
  <si>
    <t>c.5042delG</t>
  </si>
  <si>
    <t>p.G1681fs</t>
  </si>
  <si>
    <t>TC</t>
  </si>
  <si>
    <t>c.411_412del</t>
  </si>
  <si>
    <t>p.P137fs</t>
  </si>
  <si>
    <t>AGT</t>
  </si>
  <si>
    <t>c.743G&gt;A</t>
  </si>
  <si>
    <t>p.R248Q</t>
  </si>
  <si>
    <t>Classification</t>
  </si>
  <si>
    <t>Exonic function</t>
  </si>
  <si>
    <t>Tumor mutant allele frequency</t>
  </si>
  <si>
    <t>Tumor coverage</t>
  </si>
  <si>
    <t>Transcript ID</t>
  </si>
  <si>
    <t>cDNA Variant</t>
  </si>
  <si>
    <t>Protein Variant</t>
  </si>
  <si>
    <t>Gene</t>
  </si>
  <si>
    <t>Alternate</t>
  </si>
  <si>
    <t>Reference</t>
  </si>
  <si>
    <t>Position</t>
  </si>
  <si>
    <t>Chromosome</t>
  </si>
  <si>
    <r>
      <rPr>
        <b/>
        <sz val="12"/>
        <color theme="1"/>
        <rFont val="Calibri"/>
        <family val="2"/>
        <scheme val="minor"/>
      </rPr>
      <t>Supplementary Table 4.</t>
    </r>
    <r>
      <rPr>
        <sz val="12"/>
        <color theme="1"/>
        <rFont val="Calibri"/>
        <family val="2"/>
        <scheme val="minor"/>
      </rPr>
      <t xml:space="preserve"> Somatic single nucleotide variants and indels identified in the 6 patients with gliomas arising after radiation therapy by paired tumor-normal sequencing analysis.</t>
    </r>
  </si>
  <si>
    <t>72%</t>
  </si>
  <si>
    <t>c.335delG</t>
  </si>
  <si>
    <t>p.G112fs</t>
  </si>
  <si>
    <t>GC</t>
  </si>
  <si>
    <t>16%</t>
  </si>
  <si>
    <t>NM_000489</t>
  </si>
  <si>
    <t>c.4834C&gt;G</t>
  </si>
  <si>
    <t>p.L1612V</t>
  </si>
  <si>
    <t>NM_000245</t>
  </si>
  <si>
    <t>c.535G&gt;A</t>
  </si>
  <si>
    <t>p.A179T</t>
  </si>
  <si>
    <t>chr7</t>
  </si>
  <si>
    <t>c.818G&gt;A</t>
  </si>
  <si>
    <t>p.R273H</t>
  </si>
  <si>
    <t>c.3610+1G&gt;A</t>
  </si>
  <si>
    <t>p.G1204fs</t>
  </si>
  <si>
    <t>c.612C&gt;G</t>
  </si>
  <si>
    <t>p.Y204*</t>
  </si>
  <si>
    <t>c.746A&gt;G</t>
  </si>
  <si>
    <t>p.Y249C</t>
  </si>
  <si>
    <t>26%</t>
  </si>
  <si>
    <t>NM_003482</t>
  </si>
  <si>
    <t>c.13131G&gt;A</t>
  </si>
  <si>
    <t>p.W4377*</t>
  </si>
  <si>
    <t>42%</t>
  </si>
  <si>
    <t>c.637C&gt;T</t>
  </si>
  <si>
    <t>p.R213*</t>
  </si>
  <si>
    <r>
      <rPr>
        <b/>
        <sz val="12"/>
        <color theme="1"/>
        <rFont val="Calibri"/>
        <family val="2"/>
        <scheme val="minor"/>
      </rPr>
      <t>Supplementary Table 5.</t>
    </r>
    <r>
      <rPr>
        <sz val="11"/>
        <color theme="1"/>
        <rFont val="Calibri"/>
        <family val="2"/>
        <scheme val="minor"/>
      </rPr>
      <t xml:space="preserve"> Pathogenic single nucleotide variants and indels identified in the 6 patients with gliomas arising after radiation therapy by tumor-only sequencing analysis.</t>
    </r>
  </si>
  <si>
    <t>381-766</t>
  </si>
  <si>
    <t>9-18</t>
  </si>
  <si>
    <t>NM_004333</t>
  </si>
  <si>
    <t>1-1643</t>
  </si>
  <si>
    <t>1-15</t>
  </si>
  <si>
    <t>NM_001164665</t>
  </si>
  <si>
    <t>KIAA1549</t>
  </si>
  <si>
    <t>in-frame</t>
  </si>
  <si>
    <t>Duplication</t>
  </si>
  <si>
    <t>394-766</t>
  </si>
  <si>
    <t>10-18</t>
  </si>
  <si>
    <t>1-195</t>
  </si>
  <si>
    <t>1-6</t>
  </si>
  <si>
    <t>NM_032999</t>
  </si>
  <si>
    <t>GTF2I</t>
  </si>
  <si>
    <t>Inversion</t>
  </si>
  <si>
    <t>203-766</t>
  </si>
  <si>
    <t>5-18</t>
  </si>
  <si>
    <t>1-168</t>
  </si>
  <si>
    <t>1-3</t>
  </si>
  <si>
    <t>Deletion</t>
  </si>
  <si>
    <t>Sequencing reads over fusion junction</t>
  </si>
  <si>
    <t>Fused amino acids</t>
  </si>
  <si>
    <t>Fused exons</t>
  </si>
  <si>
    <t>Breakpoint position</t>
  </si>
  <si>
    <t>Fusion type</t>
  </si>
  <si>
    <t>Structural variant</t>
  </si>
  <si>
    <t>C-terminal gene</t>
  </si>
  <si>
    <t>N-terminal gene</t>
  </si>
  <si>
    <r>
      <rPr>
        <b/>
        <sz val="12"/>
        <color theme="1"/>
        <rFont val="Calibri"/>
        <family val="2"/>
        <scheme val="minor"/>
      </rPr>
      <t>Supplementary Table 6.</t>
    </r>
    <r>
      <rPr>
        <sz val="12"/>
        <color theme="1"/>
        <rFont val="Calibri"/>
        <family val="2"/>
        <scheme val="minor"/>
      </rPr>
      <t xml:space="preserve"> Pathogenic structural variants identified in the 12 gliomas arising after radiation therapy.</t>
    </r>
  </si>
  <si>
    <t>Mutations private to radiation-associated glioblastoma</t>
  </si>
  <si>
    <t>frameshift insertion</t>
  </si>
  <si>
    <t>c.5391dupA</t>
  </si>
  <si>
    <t>p.L1797fs</t>
  </si>
  <si>
    <t>TA</t>
  </si>
  <si>
    <t>c.101G&gt;T</t>
  </si>
  <si>
    <t>p.G34V</t>
  </si>
  <si>
    <t>Mutations private to medulloblastoma</t>
  </si>
  <si>
    <t>Peripheral blood mutant allele frequency</t>
  </si>
  <si>
    <t>Peripheral blood coverage</t>
  </si>
  <si>
    <t>XRT-associated glioblastoma mutant allele frequency</t>
  </si>
  <si>
    <t>XRT-associated glioblastoma coverage</t>
  </si>
  <si>
    <t>Medulloblastoma mutant allele frequency</t>
  </si>
  <si>
    <t>Medulloblastoma coverage</t>
  </si>
  <si>
    <t>cDNA variant</t>
  </si>
  <si>
    <t>Amino acid variant</t>
  </si>
  <si>
    <r>
      <rPr>
        <b/>
        <sz val="12"/>
        <color theme="1"/>
        <rFont val="Calibri"/>
        <family val="2"/>
        <scheme val="minor"/>
      </rPr>
      <t>Supplementary Table 7.</t>
    </r>
    <r>
      <rPr>
        <sz val="12"/>
        <color theme="1"/>
        <rFont val="Calibri"/>
        <family val="2"/>
        <scheme val="minor"/>
      </rPr>
      <t xml:space="preserve"> Genetic alterations identified in the medulloblastoma and radiation-associated glioblastoma from patient #3.</t>
    </r>
  </si>
  <si>
    <t>Focal Deep Deletions</t>
  </si>
  <si>
    <t># of focal high level amplifications</t>
  </si>
  <si>
    <r>
      <t xml:space="preserve"># of chromosomes with </t>
    </r>
    <r>
      <rPr>
        <b/>
        <sz val="11"/>
        <color theme="1"/>
        <rFont val="Calibri"/>
        <family val="2"/>
      </rPr>
      <t>≥4 intrachromosomal copy number breakpoints</t>
    </r>
  </si>
  <si>
    <t>Average # intrachromosomal copy number breakpoints per chromosome</t>
  </si>
  <si>
    <t>Total # of intrachromosomal copy number breakpoints</t>
  </si>
  <si>
    <t>ATRX frameshift, TP53 missense  x 2, CDKN2A homozygous deletion, SETD2 frameshift, MSH6 frameshift</t>
  </si>
  <si>
    <t>Female</t>
  </si>
  <si>
    <t>PDGFRA amplification + missense, MDM2 amplification, CDK4 amplification, AKT3 amplification</t>
  </si>
  <si>
    <t>Left thalamus</t>
  </si>
  <si>
    <t>TERT promoter hotspot, SETD2 missense, BCOR frameshift, NRAS hotspot missense, PIK3CA hotspot missense</t>
  </si>
  <si>
    <t>Right temporal lobe</t>
  </si>
  <si>
    <t>Male</t>
  </si>
  <si>
    <t>CPSF7-MET fusion</t>
  </si>
  <si>
    <t>Right parietal lobe</t>
  </si>
  <si>
    <t>PTEN missense, RB1 splice site, TP53 missense, TCF12 homozygous deletion</t>
  </si>
  <si>
    <t>Left parietal lobe</t>
  </si>
  <si>
    <t>TPM3-NTRK1 fusion</t>
  </si>
  <si>
    <t xml:space="preserve">EP300-BCOR fusion, ARID1A nonsense </t>
  </si>
  <si>
    <t>Frontal lobes</t>
  </si>
  <si>
    <t>CDKN2A homozygous deletion, EGFR exon 20 small in-frame duplication, TP53 frameshift</t>
  </si>
  <si>
    <t>H3F3A G34R, ATRX splice site, TP53 missense, MYC amplification, PDGFRA missense, SUFU nonsense</t>
  </si>
  <si>
    <t>CDK4 amplification, SETD2 frameshift, TP53 missense, PDGFRA rearrangement</t>
  </si>
  <si>
    <t>Cerebellum</t>
  </si>
  <si>
    <t>CDKN2A homozygous deletion, EGFR hotspot missense</t>
  </si>
  <si>
    <t>CDKN2A homozygous deletion, ATRX splice site, TFG-MET fusion</t>
  </si>
  <si>
    <t>Relevant genetic alterations</t>
  </si>
  <si>
    <t>Location</t>
  </si>
  <si>
    <t>Sex</t>
  </si>
  <si>
    <t>Age</t>
  </si>
  <si>
    <t>Case #</t>
  </si>
  <si>
    <t>Spontaneous high-grade infiltrating glioma, IDH- and H3 K27-wildtype, in children</t>
  </si>
  <si>
    <t>H3F3A K27M, TP53 splice site, MET amplification</t>
  </si>
  <si>
    <t>H3F3A K27M, TERT promoter hotspot, PIK3CA hotspot missense, PPM1D exon 6 nonsense</t>
  </si>
  <si>
    <t>HIST1H3B K27M, PTPN11 hotspot missense</t>
  </si>
  <si>
    <t>H3F3A K27M, TP53 missense, ATRX homozygous deletion</t>
  </si>
  <si>
    <t xml:space="preserve">H3F3A K27M, CCND2 amplification, PDGFRA amplification + missense , PPM1D exon 6 frameshift </t>
  </si>
  <si>
    <t>Thalamus</t>
  </si>
  <si>
    <t>H3F3A K27M, ATRX nonsense, TP53 missense x 2, NTRK2 kinase domain tandem duplication</t>
  </si>
  <si>
    <t>H3F3A K37M, TP53 complex indel</t>
  </si>
  <si>
    <t xml:space="preserve">H3F3A K27M, PDGFRA missense, TERT promoter hotspot </t>
  </si>
  <si>
    <t>H3F3A K27M, PIK3CA hotspot missense, TP53 frameshift  + splice site, ATRX missense</t>
  </si>
  <si>
    <t>H3F3A K27M, MET amplification, NF1 missense, PDGFRA amplification, TERT promoter hotspot, TP53 missense x 2</t>
  </si>
  <si>
    <t>H3F3A K27M, PPM1D exon 6 frameshift, ATM frameshift x 2</t>
  </si>
  <si>
    <t>H3F3A K27M</t>
  </si>
  <si>
    <t>Spontaneous diffuse midline glioma, H3 K27M-mutant, in midline structures of children</t>
  </si>
  <si>
    <t>IDH1 R132H, ATRX nonsense, TP53 missense + nonsense</t>
  </si>
  <si>
    <t>IDH1 R132H, ATRX frameshift, TP53 missense, CDKN2A homozygous deletion, PIK3R1 missense + indel, BCOR frameshift x 2</t>
  </si>
  <si>
    <t>IDH1 R132H, TP53 missense, CDKN2A homozygous deletion, PDGFRA amplification + rearrangement</t>
  </si>
  <si>
    <t>IDH1 R132H, ATRX frameshift, TP53 missense</t>
  </si>
  <si>
    <t>IDH1 R132H, ATRX homozygous deletion, TP53 missense, TET2 frameshift</t>
  </si>
  <si>
    <t>IDH1 R132C, ATRX splice site, TP53 missense</t>
  </si>
  <si>
    <t>Right frontotemporal lobes</t>
  </si>
  <si>
    <t xml:space="preserve">IDH1 R132H, ATRX frameshift, TP53 missense </t>
  </si>
  <si>
    <t xml:space="preserve">IDH1 R132C, ATRX frameshift x 2, TP53 missense </t>
  </si>
  <si>
    <t>IDH1 R132H, ATRX homozygous deletion, CDKN2A homozygous deletion, TP53 missense , MDM2 amplification</t>
  </si>
  <si>
    <t xml:space="preserve">IDH1 R132H, ATRX splice site, TP53 missense </t>
  </si>
  <si>
    <t>IDH1 R132C, ATRX rearrangement, TP53 missense + complex indel</t>
  </si>
  <si>
    <t>Spontaneous glioblastoma, IDH-mutant, in cerebral hemispheres of adults</t>
  </si>
  <si>
    <t xml:space="preserve">CDKN2A/B homozygous deletion, CDKN2C homozygous deletion, NF1 missense + intragenic deletion, PTEN intragenic deletion, TERT promoter hotspot, trisomy 7/monosomy 10 </t>
  </si>
  <si>
    <t xml:space="preserve">CDK4 amplification, PDGFRA amplification, PTEN homozygous deletion, SMARCA2 homozygous deletion, TERT promoter hotspot, TP53 splice site, trisomy 7/monosomy 10 </t>
  </si>
  <si>
    <t xml:space="preserve">CDKN2A/B homozygous deletion, EGFR amplification + EGFRvIII rearrangement, PTEN homozygous deletion, TERT promoter hotspot, trisomy 7/monosomy 10 </t>
  </si>
  <si>
    <t xml:space="preserve">CDKN2A/B homozygous deletion, EGFR amplification + missense, MDM4 amplification, TERT promoter hotspot, TP53 missense, trisomy 7/monosomy 10 </t>
  </si>
  <si>
    <t xml:space="preserve">CDKN2A/B homozygous deletion, EGFR amplification, PDGFRA amplification + missense, TERT promoter hotspot, trisomy 7/monosomy 10 </t>
  </si>
  <si>
    <t xml:space="preserve">CDKN2A/B homozygous deletion, NF1 nonsense, PTEN missense, TERT promoter hotspot, STAG2 missense, trisomy 7/monosomy 10 </t>
  </si>
  <si>
    <t xml:space="preserve">CDKN2A/B homozygous deletion, CDKN2C homozygous deletion, MDM2 amplification, PDGFRA amplification, TERT promoter hotspot, TP53 missense, trisomy 7/monosomy 10 </t>
  </si>
  <si>
    <t>Right frontotemporal lobe</t>
  </si>
  <si>
    <t xml:space="preserve">CDKN2A/B homozygous deletion, EGFR amplification + rearrangement + missense, PIK3R1 missense, TERT promoter hotspot, TP53 missense, trisomy 7/monosomy 10 </t>
  </si>
  <si>
    <t xml:space="preserve">CDKN2A/B homozygous deletion, EGFR amplification + rearrangement, PIK3CA hotspot missense, TERT promoter hotspot, trisomy 7/monosomy 10 </t>
  </si>
  <si>
    <t xml:space="preserve">CDKN2A/B homozygous deletion, EGFR amplification + EGFRvIII rearrangement, MDM4 amplification, PTEN missense, TERT promoter hotspot, KMT2B frameshift, trisomy 7/monosomy 10 </t>
  </si>
  <si>
    <t>CDKN2A/B homozygous deletion, EGFR amplification + EGFRvIII rearrangement, PTEN splice site, TERT promoter hotspot, trisomy 7/monosomy 10</t>
  </si>
  <si>
    <t>CDK4 amplification, MDM2 amplification, PIK3CA hotspot missense, TERT promoter hotspot, trisomy 7/monosomy 10</t>
  </si>
  <si>
    <t>Spontaneous glioblastoma, IDH-wildtype, in cerebral hemispheres of adults</t>
  </si>
  <si>
    <t>craniospinal radiation, dose unknown</t>
  </si>
  <si>
    <t>radiation from occiput of head to diaphragm, dose unknown</t>
  </si>
  <si>
    <t>cranial radiation, dose unknown</t>
  </si>
  <si>
    <t>MUTYH c.934-2A&gt;G (NM_001128425)</t>
  </si>
  <si>
    <t>Primary neoplasm</t>
  </si>
  <si>
    <t>Site of primary neoplasm</t>
  </si>
  <si>
    <t>Radiation dose for primary neoplasm</t>
  </si>
  <si>
    <t># of focal homozygous deletions</t>
  </si>
  <si>
    <r>
      <rPr>
        <b/>
        <sz val="12"/>
        <color rgb="FF000000"/>
        <rFont val="Calibri"/>
        <family val="2"/>
        <scheme val="minor"/>
      </rPr>
      <t>Supplementary Table 9.</t>
    </r>
    <r>
      <rPr>
        <sz val="12"/>
        <color rgb="FF000000"/>
        <rFont val="Calibri"/>
        <family val="2"/>
        <scheme val="minor"/>
      </rPr>
      <t xml:space="preserve"> Analysis of intrachromosomal copy number breakpoints and focal amplifications and homozygous deletions in spontaneous gliomas.</t>
    </r>
  </si>
  <si>
    <r>
      <rPr>
        <b/>
        <sz val="12"/>
        <color rgb="FF000000"/>
        <rFont val="Calibri"/>
        <family val="2"/>
        <scheme val="minor"/>
      </rPr>
      <t>Supplementary Table 8.</t>
    </r>
    <r>
      <rPr>
        <sz val="12"/>
        <color rgb="FF000000"/>
        <rFont val="Calibri"/>
        <family val="2"/>
        <scheme val="minor"/>
      </rPr>
      <t xml:space="preserve"> Analysis of intrachromosomal copy number breakpoints, focal amplifications, and focal homozygous deletions in the 12 gliomas arising after radiation therapy.</t>
    </r>
  </si>
  <si>
    <r>
      <rPr>
        <b/>
        <sz val="12"/>
        <color theme="1"/>
        <rFont val="Calibri"/>
        <family val="2"/>
        <scheme val="minor"/>
      </rPr>
      <t>Supplementary Table 3.</t>
    </r>
    <r>
      <rPr>
        <sz val="11"/>
        <color theme="1"/>
        <rFont val="Calibri"/>
        <family val="2"/>
        <scheme val="minor"/>
      </rPr>
      <t xml:space="preserve"> Summary of pathogenic genetic alterations identified in the 12 patients with gliomas arising after radiation therapy.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</si>
</sst>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0"/>
      <color rgb="FF000000"/>
      <name val="Arial"/>
      <family val="2"/>
    </font>
    <font>
      <sz val="10"/>
      <name val="Arial"/>
      <family val="2"/>
    </font>
    <font>
      <b/>
      <sz val="10"/>
      <color rgb="FF000000"/>
      <name val="Arial"/>
      <family val="2"/>
    </font>
    <font>
      <b/>
      <sz val="11"/>
      <color theme="1"/>
      <name val="Calibri"/>
      <family val="2"/>
    </font>
    <font>
      <sz val="12"/>
      <color rgb="FF000000"/>
      <name val="Calibri"/>
      <family val="2"/>
      <scheme val="minor"/>
    </font>
    <font>
      <b/>
      <sz val="12"/>
      <color rgb="FF000000"/>
      <name val="Calibri"/>
      <family val="2"/>
      <scheme val="minor"/>
    </font>
    <font>
      <b/>
      <u/>
      <sz val="11"/>
      <color rgb="FF000000"/>
      <name val="Calibri"/>
      <family val="2"/>
    </font>
    <font>
      <sz val="12"/>
      <color rgb="FF1D2129"/>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s>
  <cellStyleXfs count="4">
    <xf numFmtId="0" fontId="0" fillId="0" borderId="0"/>
    <xf numFmtId="0" fontId="2" fillId="0" borderId="0"/>
    <xf numFmtId="0" fontId="6" fillId="0" borderId="0"/>
    <xf numFmtId="0" fontId="3" fillId="0" borderId="0"/>
  </cellStyleXfs>
  <cellXfs count="116">
    <xf numFmtId="0" fontId="0" fillId="0" borderId="0" xfId="0"/>
    <xf numFmtId="0" fontId="0" fillId="2"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Fill="1" applyBorder="1" applyAlignment="1">
      <alignment vertical="center"/>
    </xf>
    <xf numFmtId="1" fontId="0" fillId="0" borderId="1" xfId="0" applyNumberForma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3" fillId="0" borderId="0" xfId="0" applyFont="1" applyAlignment="1">
      <alignment horizontal="left" vertical="center"/>
    </xf>
    <xf numFmtId="0" fontId="2" fillId="0" borderId="0" xfId="1" applyAlignment="1">
      <alignment vertical="center"/>
    </xf>
    <xf numFmtId="0" fontId="2" fillId="0" borderId="0" xfId="1" applyAlignment="1">
      <alignment horizontal="center" vertical="center"/>
    </xf>
    <xf numFmtId="0" fontId="2" fillId="0" borderId="1" xfId="1" applyBorder="1" applyAlignment="1">
      <alignment horizontal="left" vertical="center" wrapText="1"/>
    </xf>
    <xf numFmtId="0" fontId="2" fillId="0" borderId="1" xfId="1" quotePrefix="1" applyFont="1" applyBorder="1" applyAlignment="1">
      <alignment horizontal="left" vertical="center" wrapText="1"/>
    </xf>
    <xf numFmtId="0" fontId="2" fillId="0" borderId="1" xfId="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 xfId="1" applyFill="1" applyBorder="1" applyAlignment="1">
      <alignment vertical="center" wrapText="1"/>
    </xf>
    <xf numFmtId="0" fontId="1" fillId="3" borderId="1" xfId="1" applyFont="1" applyFill="1" applyBorder="1" applyAlignment="1">
      <alignment horizontal="left" vertical="center" wrapText="1"/>
    </xf>
    <xf numFmtId="0" fontId="1" fillId="3" borderId="1" xfId="1" applyFont="1" applyFill="1" applyBorder="1" applyAlignment="1">
      <alignment vertical="center" wrapText="1"/>
    </xf>
    <xf numFmtId="0" fontId="1" fillId="3" borderId="1" xfId="1" applyFont="1" applyFill="1" applyBorder="1" applyAlignment="1">
      <alignment horizontal="center" vertical="center" wrapText="1"/>
    </xf>
    <xf numFmtId="0" fontId="0" fillId="0" borderId="0" xfId="1" applyFont="1" applyAlignment="1">
      <alignment horizontal="left" vertical="center"/>
    </xf>
    <xf numFmtId="0" fontId="2" fillId="0" borderId="0" xfId="1" applyAlignment="1">
      <alignment horizontal="left"/>
    </xf>
    <xf numFmtId="0" fontId="2" fillId="0" borderId="1" xfId="1" applyBorder="1" applyAlignment="1">
      <alignment horizontal="left"/>
    </xf>
    <xf numFmtId="0" fontId="2" fillId="0" borderId="1" xfId="1" applyFill="1" applyBorder="1" applyAlignment="1">
      <alignment horizontal="left" vertical="center"/>
    </xf>
    <xf numFmtId="0" fontId="2" fillId="0" borderId="1" xfId="1" applyFont="1" applyBorder="1" applyAlignment="1">
      <alignment horizontal="center" vertical="center"/>
    </xf>
    <xf numFmtId="0" fontId="2" fillId="0" borderId="1" xfId="1" applyFill="1" applyBorder="1" applyAlignment="1">
      <alignment horizontal="left"/>
    </xf>
    <xf numFmtId="0" fontId="2" fillId="0" borderId="1" xfId="1" applyFont="1" applyFill="1" applyBorder="1" applyAlignment="1">
      <alignment horizontal="center" vertical="center"/>
    </xf>
    <xf numFmtId="0" fontId="2" fillId="0" borderId="0" xfId="1" applyAlignment="1">
      <alignment horizontal="left" vertical="center"/>
    </xf>
    <xf numFmtId="0" fontId="2" fillId="0" borderId="1" xfId="1" applyBorder="1" applyAlignment="1">
      <alignment horizontal="left" vertical="center"/>
    </xf>
    <xf numFmtId="9" fontId="2" fillId="0" borderId="1" xfId="1" applyNumberFormat="1" applyFill="1" applyBorder="1" applyAlignment="1">
      <alignment horizontal="left" vertical="center"/>
    </xf>
    <xf numFmtId="0" fontId="2" fillId="0" borderId="0" xfId="1" applyFill="1" applyAlignment="1">
      <alignment horizontal="left"/>
    </xf>
    <xf numFmtId="0" fontId="1" fillId="3" borderId="1" xfId="1" applyFont="1" applyFill="1" applyBorder="1" applyAlignment="1">
      <alignment horizontal="left" vertical="center"/>
    </xf>
    <xf numFmtId="0" fontId="1" fillId="3" borderId="1" xfId="1" applyFont="1" applyFill="1" applyBorder="1" applyAlignment="1">
      <alignment horizontal="center" vertical="center"/>
    </xf>
    <xf numFmtId="0" fontId="2" fillId="0" borderId="0" xfId="1" applyFont="1" applyAlignment="1">
      <alignment horizontal="left"/>
    </xf>
    <xf numFmtId="0" fontId="0" fillId="0" borderId="0" xfId="1" applyFont="1" applyAlignment="1">
      <alignment horizontal="left"/>
    </xf>
    <xf numFmtId="0" fontId="3" fillId="0" borderId="0" xfId="1" applyFont="1" applyAlignment="1">
      <alignment horizontal="left"/>
    </xf>
    <xf numFmtId="0" fontId="0" fillId="0" borderId="2" xfId="0" applyBorder="1" applyAlignment="1">
      <alignment horizontal="left" vertical="center"/>
    </xf>
    <xf numFmtId="0" fontId="0" fillId="0" borderId="3" xfId="0" applyBorder="1" applyAlignment="1">
      <alignment horizontal="left" vertical="center"/>
    </xf>
    <xf numFmtId="16" fontId="0" fillId="0" borderId="4" xfId="0" quotePrefix="1" applyNumberFormat="1" applyBorder="1" applyAlignment="1">
      <alignment horizontal="left" vertical="center"/>
    </xf>
    <xf numFmtId="0" fontId="0" fillId="0" borderId="1" xfId="0" applyBorder="1" applyAlignment="1">
      <alignment horizontal="left" vertical="center"/>
    </xf>
    <xf numFmtId="0" fontId="0" fillId="0" borderId="4" xfId="0" quotePrefix="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0" fillId="0" borderId="0" xfId="0" applyFill="1" applyBorder="1" applyAlignment="1">
      <alignment vertical="center"/>
    </xf>
    <xf numFmtId="0" fontId="0" fillId="0" borderId="5" xfId="0" applyBorder="1" applyAlignment="1">
      <alignment horizontal="left" vertical="center"/>
    </xf>
    <xf numFmtId="9" fontId="0" fillId="0" borderId="1" xfId="0" applyNumberFormat="1" applyBorder="1" applyAlignment="1">
      <alignment horizontal="lef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6" fillId="0" borderId="0" xfId="2" applyFont="1" applyAlignment="1"/>
    <xf numFmtId="0" fontId="6" fillId="0" borderId="0" xfId="2" applyFont="1" applyAlignment="1">
      <alignment horizontal="center"/>
    </xf>
    <xf numFmtId="0" fontId="7" fillId="0" borderId="0" xfId="2" applyFont="1"/>
    <xf numFmtId="0" fontId="7" fillId="0" borderId="0" xfId="2" applyFont="1" applyAlignment="1">
      <alignment horizontal="center"/>
    </xf>
    <xf numFmtId="0" fontId="7" fillId="0" borderId="0" xfId="2" applyFont="1" applyAlignment="1"/>
    <xf numFmtId="0" fontId="8" fillId="0" borderId="0" xfId="2" applyFont="1" applyAlignment="1"/>
    <xf numFmtId="1" fontId="6" fillId="0" borderId="1" xfId="2" applyNumberFormat="1" applyFont="1" applyBorder="1" applyAlignment="1">
      <alignment horizontal="center"/>
    </xf>
    <xf numFmtId="164" fontId="6" fillId="0" borderId="1" xfId="2" applyNumberFormat="1" applyFont="1" applyBorder="1" applyAlignment="1">
      <alignment horizontal="center"/>
    </xf>
    <xf numFmtId="0" fontId="6" fillId="0" borderId="1" xfId="2" applyFont="1" applyBorder="1" applyAlignment="1">
      <alignment horizontal="center"/>
    </xf>
    <xf numFmtId="0" fontId="2" fillId="0" borderId="1" xfId="1" applyBorder="1" applyAlignment="1">
      <alignment vertical="center"/>
    </xf>
    <xf numFmtId="0" fontId="2" fillId="0" borderId="1" xfId="1" applyFont="1" applyBorder="1" applyAlignment="1">
      <alignment horizontal="center"/>
    </xf>
    <xf numFmtId="0" fontId="2" fillId="0" borderId="1" xfId="1" applyFill="1" applyBorder="1" applyAlignment="1">
      <alignment vertical="center"/>
    </xf>
    <xf numFmtId="0" fontId="10" fillId="0" borderId="0" xfId="2" applyFont="1" applyAlignment="1"/>
    <xf numFmtId="0" fontId="6" fillId="0" borderId="0" xfId="2" applyFont="1" applyAlignment="1">
      <alignment vertical="center"/>
    </xf>
    <xf numFmtId="0" fontId="6" fillId="0" borderId="0" xfId="2" applyFont="1" applyAlignment="1">
      <alignment horizontal="center" vertical="center"/>
    </xf>
    <xf numFmtId="0" fontId="6" fillId="0" borderId="0" xfId="2" applyFont="1" applyAlignment="1">
      <alignment vertical="center" wrapText="1"/>
    </xf>
    <xf numFmtId="0" fontId="6" fillId="0" borderId="0" xfId="2" applyFont="1" applyAlignment="1">
      <alignment horizontal="left" vertical="center"/>
    </xf>
    <xf numFmtId="0" fontId="7" fillId="0" borderId="0" xfId="2" applyFont="1" applyAlignment="1">
      <alignment horizontal="center" vertical="center"/>
    </xf>
    <xf numFmtId="0" fontId="8" fillId="0" borderId="0" xfId="2" applyFont="1" applyAlignment="1">
      <alignment horizontal="center" vertical="center"/>
    </xf>
    <xf numFmtId="1" fontId="6" fillId="0" borderId="1" xfId="2" applyNumberFormat="1" applyFont="1" applyBorder="1" applyAlignment="1">
      <alignment horizontal="center" vertical="center"/>
    </xf>
    <xf numFmtId="0" fontId="6" fillId="0" borderId="1" xfId="2" applyFont="1" applyBorder="1" applyAlignment="1">
      <alignment horizontal="center" vertical="center"/>
    </xf>
    <xf numFmtId="164" fontId="6" fillId="0" borderId="1" xfId="2" applyNumberFormat="1" applyFont="1" applyBorder="1" applyAlignment="1">
      <alignment horizontal="center" vertical="center"/>
    </xf>
    <xf numFmtId="0" fontId="7" fillId="0" borderId="1" xfId="3" applyFont="1" applyBorder="1" applyAlignment="1">
      <alignment vertical="center" wrapText="1"/>
    </xf>
    <xf numFmtId="0" fontId="7" fillId="0" borderId="1" xfId="3" applyFont="1" applyBorder="1" applyAlignment="1">
      <alignment horizontal="left" vertical="center"/>
    </xf>
    <xf numFmtId="0" fontId="7" fillId="0" borderId="1" xfId="3" applyFont="1" applyBorder="1" applyAlignment="1">
      <alignment horizontal="center" vertical="center"/>
    </xf>
    <xf numFmtId="0" fontId="6" fillId="0" borderId="1" xfId="3" applyFont="1" applyBorder="1" applyAlignment="1">
      <alignment horizontal="center" vertical="center"/>
    </xf>
    <xf numFmtId="1" fontId="6" fillId="0" borderId="7" xfId="2" applyNumberFormat="1" applyFont="1" applyBorder="1" applyAlignment="1">
      <alignment horizontal="center" vertical="center"/>
    </xf>
    <xf numFmtId="0" fontId="6" fillId="0" borderId="7" xfId="2" applyFont="1" applyBorder="1" applyAlignment="1">
      <alignment horizontal="center" vertical="center"/>
    </xf>
    <xf numFmtId="164" fontId="6" fillId="0" borderId="7" xfId="2" applyNumberFormat="1" applyFont="1" applyBorder="1" applyAlignment="1">
      <alignment horizontal="center" vertical="center"/>
    </xf>
    <xf numFmtId="0" fontId="7" fillId="0" borderId="7" xfId="3" applyFont="1" applyBorder="1" applyAlignment="1">
      <alignment vertical="center" wrapText="1"/>
    </xf>
    <xf numFmtId="0" fontId="7" fillId="0" borderId="7" xfId="3" applyFont="1" applyBorder="1" applyAlignment="1">
      <alignment horizontal="left" vertical="center"/>
    </xf>
    <xf numFmtId="0" fontId="7" fillId="0" borderId="7" xfId="3" applyFont="1" applyBorder="1" applyAlignment="1">
      <alignment horizontal="center" vertical="center"/>
    </xf>
    <xf numFmtId="0" fontId="2" fillId="0" borderId="7" xfId="1" applyFont="1" applyBorder="1" applyAlignment="1">
      <alignment horizontal="center" vertical="center"/>
    </xf>
    <xf numFmtId="0" fontId="1" fillId="3" borderId="8" xfId="1" applyFont="1" applyFill="1" applyBorder="1" applyAlignment="1">
      <alignment horizontal="center" vertical="center" wrapText="1"/>
    </xf>
    <xf numFmtId="0" fontId="1" fillId="3" borderId="8" xfId="1" applyFont="1" applyFill="1" applyBorder="1" applyAlignment="1">
      <alignment vertical="center" wrapText="1"/>
    </xf>
    <xf numFmtId="0" fontId="1" fillId="3" borderId="8" xfId="1" applyFont="1" applyFill="1" applyBorder="1" applyAlignment="1">
      <alignment horizontal="left" vertical="center"/>
    </xf>
    <xf numFmtId="0" fontId="1" fillId="3" borderId="8" xfId="1" applyFont="1" applyFill="1" applyBorder="1" applyAlignment="1">
      <alignment horizontal="center" vertical="center"/>
    </xf>
    <xf numFmtId="0" fontId="12" fillId="0" borderId="0" xfId="2" applyFont="1" applyAlignment="1">
      <alignment horizontal="left" vertical="center"/>
    </xf>
    <xf numFmtId="0" fontId="3" fillId="0" borderId="1" xfId="3" applyFont="1" applyBorder="1" applyAlignment="1">
      <alignment horizontal="center" vertical="center"/>
    </xf>
    <xf numFmtId="0" fontId="6" fillId="0" borderId="1" xfId="3" applyFont="1" applyBorder="1" applyAlignment="1">
      <alignment horizontal="left" vertical="center"/>
    </xf>
    <xf numFmtId="0" fontId="13" fillId="0" borderId="7" xfId="3" applyFont="1" applyBorder="1" applyAlignment="1">
      <alignment horizontal="center" vertical="center"/>
    </xf>
    <xf numFmtId="0" fontId="3" fillId="0" borderId="7" xfId="3" applyFont="1" applyBorder="1" applyAlignment="1">
      <alignment horizontal="center" vertical="center"/>
    </xf>
    <xf numFmtId="0" fontId="7" fillId="0" borderId="0" xfId="3" applyFont="1" applyAlignment="1">
      <alignment horizontal="left" vertical="center"/>
    </xf>
    <xf numFmtId="0" fontId="10" fillId="0" borderId="0" xfId="2" applyFont="1" applyAlignment="1">
      <alignment horizontal="left" vertical="center"/>
    </xf>
    <xf numFmtId="0" fontId="10" fillId="0" borderId="0" xfId="2" applyFont="1" applyAlignment="1">
      <alignment horizontal="center" vertical="center"/>
    </xf>
    <xf numFmtId="0" fontId="1" fillId="0" borderId="0" xfId="0" applyFont="1" applyAlignment="1">
      <alignment horizontal="left" vertical="top" wrapText="1"/>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Fill="1" applyBorder="1" applyAlignment="1">
      <alignment horizontal="left"/>
    </xf>
    <xf numFmtId="0" fontId="5" fillId="0" borderId="6" xfId="0" applyFont="1" applyFill="1" applyBorder="1" applyAlignment="1">
      <alignment horizontal="left"/>
    </xf>
    <xf numFmtId="0" fontId="5" fillId="0" borderId="2" xfId="0" applyFont="1" applyFill="1" applyBorder="1" applyAlignment="1">
      <alignment horizontal="left"/>
    </xf>
    <xf numFmtId="0" fontId="5" fillId="0" borderId="6" xfId="0" applyFont="1" applyBorder="1" applyAlignment="1">
      <alignment horizontal="left"/>
    </xf>
    <xf numFmtId="0" fontId="0" fillId="0" borderId="1" xfId="1" applyFont="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1"/>
  <sheetViews>
    <sheetView tabSelected="1" workbookViewId="0">
      <selection sqref="A1:L1"/>
    </sheetView>
  </sheetViews>
  <sheetFormatPr defaultRowHeight="14.5" x14ac:dyDescent="0.35"/>
  <cols>
    <col min="1" max="1" width="11.7265625" customWidth="1"/>
  </cols>
  <sheetData>
    <row r="1" spans="1:12" ht="46.5" customHeight="1" x14ac:dyDescent="0.35">
      <c r="A1" s="106" t="s">
        <v>479</v>
      </c>
      <c r="B1" s="106"/>
      <c r="C1" s="106"/>
      <c r="D1" s="106"/>
      <c r="E1" s="106"/>
      <c r="F1" s="106"/>
      <c r="G1" s="106"/>
      <c r="H1" s="106"/>
      <c r="I1" s="106"/>
      <c r="J1" s="106"/>
      <c r="K1" s="106"/>
      <c r="L1" s="106"/>
    </row>
    <row r="3" spans="1:12" x14ac:dyDescent="0.35">
      <c r="A3" t="s">
        <v>0</v>
      </c>
    </row>
    <row r="4" spans="1:12" x14ac:dyDescent="0.35">
      <c r="A4" t="s">
        <v>1</v>
      </c>
    </row>
    <row r="5" spans="1:12" x14ac:dyDescent="0.35">
      <c r="A5" t="s">
        <v>2</v>
      </c>
    </row>
    <row r="6" spans="1:12" x14ac:dyDescent="0.35">
      <c r="A6" t="s">
        <v>3</v>
      </c>
    </row>
    <row r="7" spans="1:12" x14ac:dyDescent="0.35">
      <c r="A7" t="s">
        <v>4</v>
      </c>
    </row>
    <row r="8" spans="1:12" x14ac:dyDescent="0.35">
      <c r="A8" t="s">
        <v>5</v>
      </c>
    </row>
    <row r="9" spans="1:12" x14ac:dyDescent="0.35">
      <c r="A9" t="s">
        <v>6</v>
      </c>
    </row>
    <row r="10" spans="1:12" x14ac:dyDescent="0.35">
      <c r="A10" t="s">
        <v>7</v>
      </c>
    </row>
    <row r="11" spans="1:12" x14ac:dyDescent="0.35">
      <c r="A11" s="1" t="s">
        <v>8</v>
      </c>
    </row>
    <row r="12" spans="1:12" x14ac:dyDescent="0.35">
      <c r="A12" t="s">
        <v>9</v>
      </c>
    </row>
    <row r="13" spans="1:12" x14ac:dyDescent="0.35">
      <c r="A13" t="s">
        <v>10</v>
      </c>
    </row>
    <row r="14" spans="1:12" x14ac:dyDescent="0.35">
      <c r="A14" t="s">
        <v>11</v>
      </c>
    </row>
    <row r="15" spans="1:12" x14ac:dyDescent="0.35">
      <c r="A15" t="s">
        <v>12</v>
      </c>
    </row>
    <row r="16" spans="1:12" x14ac:dyDescent="0.35">
      <c r="A16" t="s">
        <v>13</v>
      </c>
    </row>
    <row r="17" spans="1:1" x14ac:dyDescent="0.35">
      <c r="A17" t="s">
        <v>14</v>
      </c>
    </row>
    <row r="18" spans="1:1" x14ac:dyDescent="0.35">
      <c r="A18" t="s">
        <v>15</v>
      </c>
    </row>
    <row r="19" spans="1:1" x14ac:dyDescent="0.35">
      <c r="A19" t="s">
        <v>16</v>
      </c>
    </row>
    <row r="20" spans="1:1" x14ac:dyDescent="0.35">
      <c r="A20" t="s">
        <v>17</v>
      </c>
    </row>
    <row r="21" spans="1:1" x14ac:dyDescent="0.35">
      <c r="A21" t="s">
        <v>18</v>
      </c>
    </row>
    <row r="22" spans="1:1" x14ac:dyDescent="0.35">
      <c r="A22" t="s">
        <v>19</v>
      </c>
    </row>
    <row r="23" spans="1:1" x14ac:dyDescent="0.35">
      <c r="A23" t="s">
        <v>20</v>
      </c>
    </row>
    <row r="24" spans="1:1" x14ac:dyDescent="0.35">
      <c r="A24" t="s">
        <v>21</v>
      </c>
    </row>
    <row r="25" spans="1:1" x14ac:dyDescent="0.35">
      <c r="A25" s="1"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row r="34" spans="1:1" x14ac:dyDescent="0.35">
      <c r="A34" t="s">
        <v>31</v>
      </c>
    </row>
    <row r="35" spans="1:1" x14ac:dyDescent="0.35">
      <c r="A35" t="s">
        <v>32</v>
      </c>
    </row>
    <row r="36" spans="1:1" x14ac:dyDescent="0.35">
      <c r="A36" t="s">
        <v>33</v>
      </c>
    </row>
    <row r="37" spans="1:1" x14ac:dyDescent="0.35">
      <c r="A37" t="s">
        <v>34</v>
      </c>
    </row>
    <row r="38" spans="1:1" x14ac:dyDescent="0.35">
      <c r="A38" t="s">
        <v>35</v>
      </c>
    </row>
    <row r="39" spans="1:1" x14ac:dyDescent="0.35">
      <c r="A39" t="s">
        <v>36</v>
      </c>
    </row>
    <row r="40" spans="1:1" x14ac:dyDescent="0.35">
      <c r="A40" t="s">
        <v>37</v>
      </c>
    </row>
    <row r="41" spans="1:1" x14ac:dyDescent="0.35">
      <c r="A41" t="s">
        <v>38</v>
      </c>
    </row>
    <row r="42" spans="1:1" x14ac:dyDescent="0.35">
      <c r="A42" t="s">
        <v>39</v>
      </c>
    </row>
    <row r="43" spans="1:1" x14ac:dyDescent="0.35">
      <c r="A43" t="s">
        <v>40</v>
      </c>
    </row>
    <row r="44" spans="1:1" x14ac:dyDescent="0.35">
      <c r="A44" t="s">
        <v>41</v>
      </c>
    </row>
    <row r="45" spans="1:1" x14ac:dyDescent="0.35">
      <c r="A45" s="1" t="s">
        <v>42</v>
      </c>
    </row>
    <row r="46" spans="1:1" x14ac:dyDescent="0.35">
      <c r="A46" t="s">
        <v>43</v>
      </c>
    </row>
    <row r="47" spans="1:1" x14ac:dyDescent="0.35">
      <c r="A47" t="s">
        <v>44</v>
      </c>
    </row>
    <row r="48" spans="1:1" x14ac:dyDescent="0.35">
      <c r="A48" t="s">
        <v>45</v>
      </c>
    </row>
    <row r="49" spans="1:1" x14ac:dyDescent="0.35">
      <c r="A49" t="s">
        <v>46</v>
      </c>
    </row>
    <row r="50" spans="1:1" x14ac:dyDescent="0.35">
      <c r="A50" t="s">
        <v>47</v>
      </c>
    </row>
    <row r="51" spans="1:1" x14ac:dyDescent="0.35">
      <c r="A51" t="s">
        <v>48</v>
      </c>
    </row>
    <row r="52" spans="1:1" x14ac:dyDescent="0.35">
      <c r="A52" t="s">
        <v>49</v>
      </c>
    </row>
    <row r="53" spans="1:1" x14ac:dyDescent="0.35">
      <c r="A53" t="s">
        <v>50</v>
      </c>
    </row>
    <row r="54" spans="1:1" x14ac:dyDescent="0.35">
      <c r="A54" s="1" t="s">
        <v>51</v>
      </c>
    </row>
    <row r="55" spans="1:1" x14ac:dyDescent="0.35">
      <c r="A55" t="s">
        <v>52</v>
      </c>
    </row>
    <row r="56" spans="1:1" x14ac:dyDescent="0.35">
      <c r="A56" t="s">
        <v>53</v>
      </c>
    </row>
    <row r="57" spans="1:1" x14ac:dyDescent="0.35">
      <c r="A57" t="s">
        <v>54</v>
      </c>
    </row>
    <row r="58" spans="1:1" x14ac:dyDescent="0.35">
      <c r="A58" t="s">
        <v>55</v>
      </c>
    </row>
    <row r="59" spans="1:1" x14ac:dyDescent="0.35">
      <c r="A59" t="s">
        <v>56</v>
      </c>
    </row>
    <row r="60" spans="1:1" x14ac:dyDescent="0.35">
      <c r="A60" t="s">
        <v>57</v>
      </c>
    </row>
    <row r="61" spans="1:1" x14ac:dyDescent="0.35">
      <c r="A61" t="s">
        <v>58</v>
      </c>
    </row>
    <row r="62" spans="1:1" x14ac:dyDescent="0.35">
      <c r="A62" t="s">
        <v>59</v>
      </c>
    </row>
    <row r="63" spans="1:1" x14ac:dyDescent="0.35">
      <c r="A63" t="s">
        <v>60</v>
      </c>
    </row>
    <row r="64" spans="1:1" x14ac:dyDescent="0.35">
      <c r="A64" t="s">
        <v>61</v>
      </c>
    </row>
    <row r="65" spans="1:1" x14ac:dyDescent="0.35">
      <c r="A65" t="s">
        <v>62</v>
      </c>
    </row>
    <row r="66" spans="1:1" x14ac:dyDescent="0.35">
      <c r="A66" t="s">
        <v>63</v>
      </c>
    </row>
    <row r="67" spans="1:1" x14ac:dyDescent="0.35">
      <c r="A67" t="s">
        <v>64</v>
      </c>
    </row>
    <row r="68" spans="1:1" x14ac:dyDescent="0.35">
      <c r="A68" t="s">
        <v>65</v>
      </c>
    </row>
    <row r="69" spans="1:1" x14ac:dyDescent="0.35">
      <c r="A69" t="s">
        <v>66</v>
      </c>
    </row>
    <row r="70" spans="1:1" x14ac:dyDescent="0.35">
      <c r="A70" t="s">
        <v>67</v>
      </c>
    </row>
    <row r="71" spans="1:1" x14ac:dyDescent="0.35">
      <c r="A71" t="s">
        <v>68</v>
      </c>
    </row>
    <row r="72" spans="1:1" x14ac:dyDescent="0.35">
      <c r="A72" t="s">
        <v>69</v>
      </c>
    </row>
    <row r="73" spans="1:1" x14ac:dyDescent="0.35">
      <c r="A73" t="s">
        <v>70</v>
      </c>
    </row>
    <row r="74" spans="1:1" x14ac:dyDescent="0.35">
      <c r="A74" t="s">
        <v>71</v>
      </c>
    </row>
    <row r="75" spans="1:1" x14ac:dyDescent="0.35">
      <c r="A75" t="s">
        <v>72</v>
      </c>
    </row>
    <row r="76" spans="1:1" x14ac:dyDescent="0.35">
      <c r="A76" t="s">
        <v>73</v>
      </c>
    </row>
    <row r="77" spans="1:1" x14ac:dyDescent="0.35">
      <c r="A77" t="s">
        <v>74</v>
      </c>
    </row>
    <row r="78" spans="1:1" x14ac:dyDescent="0.35">
      <c r="A78" t="s">
        <v>75</v>
      </c>
    </row>
    <row r="79" spans="1:1" x14ac:dyDescent="0.35">
      <c r="A79" t="s">
        <v>76</v>
      </c>
    </row>
    <row r="80" spans="1:1" x14ac:dyDescent="0.35">
      <c r="A80" t="s">
        <v>77</v>
      </c>
    </row>
    <row r="81" spans="1:1" x14ac:dyDescent="0.35">
      <c r="A81" t="s">
        <v>78</v>
      </c>
    </row>
    <row r="82" spans="1:1" x14ac:dyDescent="0.35">
      <c r="A82" t="s">
        <v>79</v>
      </c>
    </row>
    <row r="83" spans="1:1" x14ac:dyDescent="0.35">
      <c r="A83" s="1" t="s">
        <v>80</v>
      </c>
    </row>
    <row r="84" spans="1:1" x14ac:dyDescent="0.35">
      <c r="A84" s="1" t="s">
        <v>81</v>
      </c>
    </row>
    <row r="85" spans="1:1" x14ac:dyDescent="0.35">
      <c r="A85" t="s">
        <v>82</v>
      </c>
    </row>
    <row r="86" spans="1:1" x14ac:dyDescent="0.35">
      <c r="A86" t="s">
        <v>83</v>
      </c>
    </row>
    <row r="87" spans="1:1" x14ac:dyDescent="0.35">
      <c r="A87" t="s">
        <v>84</v>
      </c>
    </row>
    <row r="88" spans="1:1" x14ac:dyDescent="0.35">
      <c r="A88" t="s">
        <v>85</v>
      </c>
    </row>
    <row r="89" spans="1:1" x14ac:dyDescent="0.35">
      <c r="A89" t="s">
        <v>86</v>
      </c>
    </row>
    <row r="90" spans="1:1" x14ac:dyDescent="0.35">
      <c r="A90" t="s">
        <v>87</v>
      </c>
    </row>
    <row r="91" spans="1:1" x14ac:dyDescent="0.35">
      <c r="A91" t="s">
        <v>88</v>
      </c>
    </row>
    <row r="92" spans="1:1" x14ac:dyDescent="0.35">
      <c r="A92" t="s">
        <v>89</v>
      </c>
    </row>
    <row r="93" spans="1:1" x14ac:dyDescent="0.35">
      <c r="A93" t="s">
        <v>90</v>
      </c>
    </row>
    <row r="94" spans="1:1" x14ac:dyDescent="0.35">
      <c r="A94" t="s">
        <v>91</v>
      </c>
    </row>
    <row r="95" spans="1:1" x14ac:dyDescent="0.35">
      <c r="A95" t="s">
        <v>92</v>
      </c>
    </row>
    <row r="96" spans="1:1" x14ac:dyDescent="0.35">
      <c r="A96" t="s">
        <v>93</v>
      </c>
    </row>
    <row r="97" spans="1:1" x14ac:dyDescent="0.35">
      <c r="A97" t="s">
        <v>94</v>
      </c>
    </row>
    <row r="98" spans="1:1" x14ac:dyDescent="0.35">
      <c r="A98" t="s">
        <v>95</v>
      </c>
    </row>
    <row r="99" spans="1:1" x14ac:dyDescent="0.35">
      <c r="A99" t="s">
        <v>96</v>
      </c>
    </row>
    <row r="100" spans="1:1" x14ac:dyDescent="0.35">
      <c r="A100" t="s">
        <v>97</v>
      </c>
    </row>
    <row r="101" spans="1:1" x14ac:dyDescent="0.35">
      <c r="A101" t="s">
        <v>98</v>
      </c>
    </row>
    <row r="102" spans="1:1" x14ac:dyDescent="0.35">
      <c r="A102" s="1" t="s">
        <v>99</v>
      </c>
    </row>
    <row r="103" spans="1:1" x14ac:dyDescent="0.35">
      <c r="A103" t="s">
        <v>100</v>
      </c>
    </row>
    <row r="104" spans="1:1" x14ac:dyDescent="0.35">
      <c r="A104" t="s">
        <v>101</v>
      </c>
    </row>
    <row r="105" spans="1:1" x14ac:dyDescent="0.35">
      <c r="A105" t="s">
        <v>102</v>
      </c>
    </row>
    <row r="106" spans="1:1" x14ac:dyDescent="0.35">
      <c r="A106" t="s">
        <v>103</v>
      </c>
    </row>
    <row r="107" spans="1:1" x14ac:dyDescent="0.35">
      <c r="A107" t="s">
        <v>104</v>
      </c>
    </row>
    <row r="108" spans="1:1" x14ac:dyDescent="0.35">
      <c r="A108" t="s">
        <v>105</v>
      </c>
    </row>
    <row r="109" spans="1:1" x14ac:dyDescent="0.35">
      <c r="A109" s="1" t="s">
        <v>106</v>
      </c>
    </row>
    <row r="110" spans="1:1" x14ac:dyDescent="0.35">
      <c r="A110" t="s">
        <v>107</v>
      </c>
    </row>
    <row r="111" spans="1:1" x14ac:dyDescent="0.35">
      <c r="A111" t="s">
        <v>108</v>
      </c>
    </row>
    <row r="112" spans="1:1" x14ac:dyDescent="0.35">
      <c r="A112" t="s">
        <v>109</v>
      </c>
    </row>
    <row r="113" spans="1:1" x14ac:dyDescent="0.35">
      <c r="A113" t="s">
        <v>110</v>
      </c>
    </row>
    <row r="114" spans="1:1" x14ac:dyDescent="0.35">
      <c r="A114" t="s">
        <v>111</v>
      </c>
    </row>
    <row r="115" spans="1:1" x14ac:dyDescent="0.35">
      <c r="A115" t="s">
        <v>112</v>
      </c>
    </row>
    <row r="116" spans="1:1" x14ac:dyDescent="0.35">
      <c r="A116" t="s">
        <v>113</v>
      </c>
    </row>
    <row r="117" spans="1:1" x14ac:dyDescent="0.35">
      <c r="A117" t="s">
        <v>114</v>
      </c>
    </row>
    <row r="118" spans="1:1" x14ac:dyDescent="0.35">
      <c r="A118" t="s">
        <v>115</v>
      </c>
    </row>
    <row r="119" spans="1:1" x14ac:dyDescent="0.35">
      <c r="A119" t="s">
        <v>116</v>
      </c>
    </row>
    <row r="120" spans="1:1" x14ac:dyDescent="0.35">
      <c r="A120" t="s">
        <v>117</v>
      </c>
    </row>
    <row r="121" spans="1:1" x14ac:dyDescent="0.35">
      <c r="A121" t="s">
        <v>118</v>
      </c>
    </row>
    <row r="122" spans="1:1" x14ac:dyDescent="0.35">
      <c r="A122" t="s">
        <v>475</v>
      </c>
    </row>
    <row r="123" spans="1:1" x14ac:dyDescent="0.35">
      <c r="A123" t="s">
        <v>119</v>
      </c>
    </row>
    <row r="124" spans="1:1" x14ac:dyDescent="0.35">
      <c r="A124" t="s">
        <v>120</v>
      </c>
    </row>
    <row r="125" spans="1:1" x14ac:dyDescent="0.35">
      <c r="A125" t="s">
        <v>121</v>
      </c>
    </row>
    <row r="126" spans="1:1" x14ac:dyDescent="0.35">
      <c r="A126" t="s">
        <v>122</v>
      </c>
    </row>
    <row r="127" spans="1:1" x14ac:dyDescent="0.35">
      <c r="A127" t="s">
        <v>123</v>
      </c>
    </row>
    <row r="128" spans="1:1" x14ac:dyDescent="0.35">
      <c r="A128" t="s">
        <v>124</v>
      </c>
    </row>
    <row r="129" spans="1:1" x14ac:dyDescent="0.35">
      <c r="A129" t="s">
        <v>125</v>
      </c>
    </row>
    <row r="130" spans="1:1" x14ac:dyDescent="0.35">
      <c r="A130" t="s">
        <v>126</v>
      </c>
    </row>
    <row r="131" spans="1:1" x14ac:dyDescent="0.35">
      <c r="A131" t="s">
        <v>127</v>
      </c>
    </row>
    <row r="132" spans="1:1" x14ac:dyDescent="0.35">
      <c r="A132" t="s">
        <v>128</v>
      </c>
    </row>
    <row r="133" spans="1:1" x14ac:dyDescent="0.35">
      <c r="A133" t="s">
        <v>129</v>
      </c>
    </row>
    <row r="134" spans="1:1" x14ac:dyDescent="0.35">
      <c r="A134" t="s">
        <v>130</v>
      </c>
    </row>
    <row r="135" spans="1:1" x14ac:dyDescent="0.35">
      <c r="A135" t="s">
        <v>131</v>
      </c>
    </row>
    <row r="136" spans="1:1" x14ac:dyDescent="0.35">
      <c r="A136" t="s">
        <v>132</v>
      </c>
    </row>
    <row r="137" spans="1:1" x14ac:dyDescent="0.35">
      <c r="A137" t="s">
        <v>133</v>
      </c>
    </row>
    <row r="138" spans="1:1" x14ac:dyDescent="0.35">
      <c r="A138" t="s">
        <v>134</v>
      </c>
    </row>
    <row r="139" spans="1:1" x14ac:dyDescent="0.35">
      <c r="A139" t="s">
        <v>135</v>
      </c>
    </row>
    <row r="140" spans="1:1" x14ac:dyDescent="0.35">
      <c r="A140" t="s">
        <v>136</v>
      </c>
    </row>
    <row r="141" spans="1:1" x14ac:dyDescent="0.35">
      <c r="A141" t="s">
        <v>137</v>
      </c>
    </row>
    <row r="142" spans="1:1" x14ac:dyDescent="0.35">
      <c r="A142" s="1" t="s">
        <v>138</v>
      </c>
    </row>
    <row r="143" spans="1:1" x14ac:dyDescent="0.35">
      <c r="A143" s="1" t="s">
        <v>139</v>
      </c>
    </row>
    <row r="144" spans="1:1" x14ac:dyDescent="0.35">
      <c r="A144" t="s">
        <v>140</v>
      </c>
    </row>
    <row r="145" spans="1:1" x14ac:dyDescent="0.35">
      <c r="A145" t="s">
        <v>141</v>
      </c>
    </row>
    <row r="146" spans="1:1" x14ac:dyDescent="0.35">
      <c r="A146" t="s">
        <v>476</v>
      </c>
    </row>
    <row r="147" spans="1:1" x14ac:dyDescent="0.35">
      <c r="A147" t="s">
        <v>142</v>
      </c>
    </row>
    <row r="148" spans="1:1" x14ac:dyDescent="0.35">
      <c r="A148" t="s">
        <v>143</v>
      </c>
    </row>
    <row r="149" spans="1:1" x14ac:dyDescent="0.35">
      <c r="A149" t="s">
        <v>144</v>
      </c>
    </row>
    <row r="150" spans="1:1" x14ac:dyDescent="0.35">
      <c r="A150" t="s">
        <v>145</v>
      </c>
    </row>
    <row r="151" spans="1:1" x14ac:dyDescent="0.35">
      <c r="A151" t="s">
        <v>146</v>
      </c>
    </row>
    <row r="152" spans="1:1" x14ac:dyDescent="0.35">
      <c r="A152" t="s">
        <v>147</v>
      </c>
    </row>
    <row r="153" spans="1:1" x14ac:dyDescent="0.35">
      <c r="A153" t="s">
        <v>148</v>
      </c>
    </row>
    <row r="154" spans="1:1" x14ac:dyDescent="0.35">
      <c r="A154" t="s">
        <v>149</v>
      </c>
    </row>
    <row r="155" spans="1:1" x14ac:dyDescent="0.35">
      <c r="A155" t="s">
        <v>150</v>
      </c>
    </row>
    <row r="156" spans="1:1" x14ac:dyDescent="0.35">
      <c r="A156" t="s">
        <v>151</v>
      </c>
    </row>
    <row r="157" spans="1:1" x14ac:dyDescent="0.35">
      <c r="A157" t="s">
        <v>152</v>
      </c>
    </row>
    <row r="158" spans="1:1" x14ac:dyDescent="0.35">
      <c r="A158" t="s">
        <v>153</v>
      </c>
    </row>
    <row r="159" spans="1:1" x14ac:dyDescent="0.35">
      <c r="A159" t="s">
        <v>154</v>
      </c>
    </row>
    <row r="160" spans="1:1" x14ac:dyDescent="0.35">
      <c r="A160" t="s">
        <v>155</v>
      </c>
    </row>
    <row r="161" spans="1:1" x14ac:dyDescent="0.35">
      <c r="A161" t="s">
        <v>156</v>
      </c>
    </row>
    <row r="162" spans="1:1" x14ac:dyDescent="0.35">
      <c r="A162" t="s">
        <v>157</v>
      </c>
    </row>
    <row r="163" spans="1:1" x14ac:dyDescent="0.35">
      <c r="A163" t="s">
        <v>158</v>
      </c>
    </row>
    <row r="164" spans="1:1" x14ac:dyDescent="0.35">
      <c r="A164" s="1" t="s">
        <v>159</v>
      </c>
    </row>
    <row r="165" spans="1:1" x14ac:dyDescent="0.35">
      <c r="A165" s="1" t="s">
        <v>160</v>
      </c>
    </row>
    <row r="166" spans="1:1" x14ac:dyDescent="0.35">
      <c r="A166" s="1" t="s">
        <v>161</v>
      </c>
    </row>
    <row r="167" spans="1:1" x14ac:dyDescent="0.35">
      <c r="A167" t="s">
        <v>162</v>
      </c>
    </row>
    <row r="168" spans="1:1" x14ac:dyDescent="0.35">
      <c r="A168" t="s">
        <v>163</v>
      </c>
    </row>
    <row r="169" spans="1:1" x14ac:dyDescent="0.35">
      <c r="A169" t="s">
        <v>164</v>
      </c>
    </row>
    <row r="170" spans="1:1" x14ac:dyDescent="0.35">
      <c r="A170" t="s">
        <v>165</v>
      </c>
    </row>
    <row r="171" spans="1:1" x14ac:dyDescent="0.35">
      <c r="A171" t="s">
        <v>166</v>
      </c>
    </row>
    <row r="172" spans="1:1" x14ac:dyDescent="0.35">
      <c r="A172" t="s">
        <v>167</v>
      </c>
    </row>
    <row r="173" spans="1:1" x14ac:dyDescent="0.35">
      <c r="A173" t="s">
        <v>168</v>
      </c>
    </row>
    <row r="174" spans="1:1" x14ac:dyDescent="0.35">
      <c r="A174" t="s">
        <v>169</v>
      </c>
    </row>
    <row r="175" spans="1:1" x14ac:dyDescent="0.35">
      <c r="A175" s="1" t="s">
        <v>170</v>
      </c>
    </row>
    <row r="176" spans="1:1" x14ac:dyDescent="0.35">
      <c r="A176" t="s">
        <v>171</v>
      </c>
    </row>
    <row r="177" spans="1:1" x14ac:dyDescent="0.35">
      <c r="A177" t="s">
        <v>172</v>
      </c>
    </row>
    <row r="178" spans="1:1" x14ac:dyDescent="0.35">
      <c r="A178" t="s">
        <v>173</v>
      </c>
    </row>
    <row r="179" spans="1:1" x14ac:dyDescent="0.35">
      <c r="A179" s="1" t="s">
        <v>174</v>
      </c>
    </row>
    <row r="180" spans="1:1" x14ac:dyDescent="0.35">
      <c r="A180" t="s">
        <v>175</v>
      </c>
    </row>
    <row r="181" spans="1:1" x14ac:dyDescent="0.35">
      <c r="A181" t="s">
        <v>176</v>
      </c>
    </row>
    <row r="182" spans="1:1" x14ac:dyDescent="0.35">
      <c r="A182" t="s">
        <v>177</v>
      </c>
    </row>
    <row r="183" spans="1:1" x14ac:dyDescent="0.35">
      <c r="A183" t="s">
        <v>178</v>
      </c>
    </row>
    <row r="184" spans="1:1" x14ac:dyDescent="0.35">
      <c r="A184" t="s">
        <v>179</v>
      </c>
    </row>
    <row r="185" spans="1:1" x14ac:dyDescent="0.35">
      <c r="A185" t="s">
        <v>180</v>
      </c>
    </row>
    <row r="186" spans="1:1" x14ac:dyDescent="0.35">
      <c r="A186" t="s">
        <v>181</v>
      </c>
    </row>
    <row r="187" spans="1:1" x14ac:dyDescent="0.35">
      <c r="A187" t="s">
        <v>182</v>
      </c>
    </row>
    <row r="188" spans="1:1" x14ac:dyDescent="0.35">
      <c r="A188" t="s">
        <v>183</v>
      </c>
    </row>
    <row r="189" spans="1:1" x14ac:dyDescent="0.35">
      <c r="A189" t="s">
        <v>184</v>
      </c>
    </row>
    <row r="190" spans="1:1" x14ac:dyDescent="0.35">
      <c r="A190" t="s">
        <v>185</v>
      </c>
    </row>
    <row r="191" spans="1:1" x14ac:dyDescent="0.35">
      <c r="A191" t="s">
        <v>186</v>
      </c>
    </row>
    <row r="192" spans="1:1" x14ac:dyDescent="0.35">
      <c r="A192" t="s">
        <v>187</v>
      </c>
    </row>
    <row r="193" spans="1:1" x14ac:dyDescent="0.35">
      <c r="A193" t="s">
        <v>188</v>
      </c>
    </row>
    <row r="194" spans="1:1" x14ac:dyDescent="0.35">
      <c r="A194" t="s">
        <v>189</v>
      </c>
    </row>
    <row r="195" spans="1:1" x14ac:dyDescent="0.35">
      <c r="A195" t="s">
        <v>190</v>
      </c>
    </row>
    <row r="196" spans="1:1" x14ac:dyDescent="0.35">
      <c r="A196" t="s">
        <v>191</v>
      </c>
    </row>
    <row r="197" spans="1:1" x14ac:dyDescent="0.35">
      <c r="A197" t="s">
        <v>192</v>
      </c>
    </row>
    <row r="198" spans="1:1" x14ac:dyDescent="0.35">
      <c r="A198" t="s">
        <v>193</v>
      </c>
    </row>
    <row r="199" spans="1:1" x14ac:dyDescent="0.35">
      <c r="A199" t="s">
        <v>194</v>
      </c>
    </row>
    <row r="200" spans="1:1" x14ac:dyDescent="0.35">
      <c r="A200" t="s">
        <v>195</v>
      </c>
    </row>
    <row r="201" spans="1:1" x14ac:dyDescent="0.35">
      <c r="A201" t="s">
        <v>196</v>
      </c>
    </row>
    <row r="202" spans="1:1" x14ac:dyDescent="0.35">
      <c r="A202" t="s">
        <v>197</v>
      </c>
    </row>
    <row r="203" spans="1:1" x14ac:dyDescent="0.35">
      <c r="A203" t="s">
        <v>198</v>
      </c>
    </row>
    <row r="204" spans="1:1" x14ac:dyDescent="0.35">
      <c r="A204" t="s">
        <v>199</v>
      </c>
    </row>
    <row r="205" spans="1:1" x14ac:dyDescent="0.35">
      <c r="A205" t="s">
        <v>200</v>
      </c>
    </row>
    <row r="206" spans="1:1" x14ac:dyDescent="0.35">
      <c r="A206" t="s">
        <v>201</v>
      </c>
    </row>
    <row r="207" spans="1:1" x14ac:dyDescent="0.35">
      <c r="A207" t="s">
        <v>202</v>
      </c>
    </row>
    <row r="208" spans="1:1" x14ac:dyDescent="0.35">
      <c r="A208" t="s">
        <v>203</v>
      </c>
    </row>
    <row r="209" spans="1:1" x14ac:dyDescent="0.35">
      <c r="A209" t="s">
        <v>204</v>
      </c>
    </row>
    <row r="210" spans="1:1" x14ac:dyDescent="0.35">
      <c r="A210" t="s">
        <v>205</v>
      </c>
    </row>
    <row r="211" spans="1:1" x14ac:dyDescent="0.35">
      <c r="A211" t="s">
        <v>206</v>
      </c>
    </row>
    <row r="212" spans="1:1" x14ac:dyDescent="0.35">
      <c r="A212" t="s">
        <v>207</v>
      </c>
    </row>
    <row r="213" spans="1:1" x14ac:dyDescent="0.35">
      <c r="A213" t="s">
        <v>208</v>
      </c>
    </row>
    <row r="214" spans="1:1" x14ac:dyDescent="0.35">
      <c r="A214" t="s">
        <v>209</v>
      </c>
    </row>
    <row r="215" spans="1:1" x14ac:dyDescent="0.35">
      <c r="A215" t="s">
        <v>210</v>
      </c>
    </row>
    <row r="216" spans="1:1" x14ac:dyDescent="0.35">
      <c r="A216" t="s">
        <v>211</v>
      </c>
    </row>
    <row r="217" spans="1:1" x14ac:dyDescent="0.35">
      <c r="A217" t="s">
        <v>212</v>
      </c>
    </row>
    <row r="218" spans="1:1" x14ac:dyDescent="0.35">
      <c r="A218" t="s">
        <v>213</v>
      </c>
    </row>
    <row r="219" spans="1:1" x14ac:dyDescent="0.35">
      <c r="A219" t="s">
        <v>214</v>
      </c>
    </row>
    <row r="220" spans="1:1" x14ac:dyDescent="0.35">
      <c r="A220" t="s">
        <v>215</v>
      </c>
    </row>
    <row r="221" spans="1:1" x14ac:dyDescent="0.35">
      <c r="A221" t="s">
        <v>216</v>
      </c>
    </row>
    <row r="222" spans="1:1" x14ac:dyDescent="0.35">
      <c r="A222" t="s">
        <v>217</v>
      </c>
    </row>
    <row r="223" spans="1:1" x14ac:dyDescent="0.35">
      <c r="A223" t="s">
        <v>218</v>
      </c>
    </row>
    <row r="224" spans="1:1" x14ac:dyDescent="0.35">
      <c r="A224" t="s">
        <v>219</v>
      </c>
    </row>
    <row r="225" spans="1:1" x14ac:dyDescent="0.35">
      <c r="A225" t="s">
        <v>220</v>
      </c>
    </row>
    <row r="226" spans="1:1" x14ac:dyDescent="0.35">
      <c r="A226" t="s">
        <v>221</v>
      </c>
    </row>
    <row r="227" spans="1:1" x14ac:dyDescent="0.35">
      <c r="A227" t="s">
        <v>222</v>
      </c>
    </row>
    <row r="228" spans="1:1" x14ac:dyDescent="0.35">
      <c r="A228" t="s">
        <v>223</v>
      </c>
    </row>
    <row r="229" spans="1:1" x14ac:dyDescent="0.35">
      <c r="A229" s="1" t="s">
        <v>224</v>
      </c>
    </row>
    <row r="230" spans="1:1" x14ac:dyDescent="0.35">
      <c r="A230" t="s">
        <v>225</v>
      </c>
    </row>
    <row r="231" spans="1:1" x14ac:dyDescent="0.35">
      <c r="A231" s="1" t="s">
        <v>226</v>
      </c>
    </row>
    <row r="232" spans="1:1" x14ac:dyDescent="0.35">
      <c r="A232" t="s">
        <v>477</v>
      </c>
    </row>
    <row r="233" spans="1:1" x14ac:dyDescent="0.35">
      <c r="A233" t="s">
        <v>227</v>
      </c>
    </row>
    <row r="234" spans="1:1" x14ac:dyDescent="0.35">
      <c r="A234" t="s">
        <v>228</v>
      </c>
    </row>
    <row r="235" spans="1:1" x14ac:dyDescent="0.35">
      <c r="A235" t="s">
        <v>229</v>
      </c>
    </row>
    <row r="236" spans="1:1" x14ac:dyDescent="0.35">
      <c r="A236" t="s">
        <v>230</v>
      </c>
    </row>
    <row r="237" spans="1:1" x14ac:dyDescent="0.35">
      <c r="A237" t="s">
        <v>231</v>
      </c>
    </row>
    <row r="238" spans="1:1" x14ac:dyDescent="0.35">
      <c r="A238" t="s">
        <v>232</v>
      </c>
    </row>
    <row r="239" spans="1:1" x14ac:dyDescent="0.35">
      <c r="A239" t="s">
        <v>233</v>
      </c>
    </row>
    <row r="240" spans="1:1" x14ac:dyDescent="0.35">
      <c r="A240" t="s">
        <v>234</v>
      </c>
    </row>
    <row r="241" spans="1:1" x14ac:dyDescent="0.35">
      <c r="A241" s="1" t="s">
        <v>235</v>
      </c>
    </row>
    <row r="242" spans="1:1" x14ac:dyDescent="0.35">
      <c r="A242" t="s">
        <v>236</v>
      </c>
    </row>
    <row r="243" spans="1:1" x14ac:dyDescent="0.35">
      <c r="A243" t="s">
        <v>237</v>
      </c>
    </row>
    <row r="244" spans="1:1" x14ac:dyDescent="0.35">
      <c r="A244" t="s">
        <v>238</v>
      </c>
    </row>
    <row r="245" spans="1:1" x14ac:dyDescent="0.35">
      <c r="A245" t="s">
        <v>239</v>
      </c>
    </row>
    <row r="246" spans="1:1" x14ac:dyDescent="0.35">
      <c r="A246" t="s">
        <v>240</v>
      </c>
    </row>
    <row r="247" spans="1:1" x14ac:dyDescent="0.35">
      <c r="A247" t="s">
        <v>241</v>
      </c>
    </row>
    <row r="248" spans="1:1" x14ac:dyDescent="0.35">
      <c r="A248" t="s">
        <v>242</v>
      </c>
    </row>
    <row r="249" spans="1:1" x14ac:dyDescent="0.35">
      <c r="A249" t="s">
        <v>243</v>
      </c>
    </row>
    <row r="250" spans="1:1" x14ac:dyDescent="0.35">
      <c r="A250" t="s">
        <v>244</v>
      </c>
    </row>
    <row r="251" spans="1:1" x14ac:dyDescent="0.35">
      <c r="A251" t="s">
        <v>245</v>
      </c>
    </row>
    <row r="252" spans="1:1" x14ac:dyDescent="0.35">
      <c r="A252" t="s">
        <v>246</v>
      </c>
    </row>
    <row r="253" spans="1:1" x14ac:dyDescent="0.35">
      <c r="A253" t="s">
        <v>247</v>
      </c>
    </row>
    <row r="254" spans="1:1" x14ac:dyDescent="0.35">
      <c r="A254" t="s">
        <v>248</v>
      </c>
    </row>
    <row r="255" spans="1:1" x14ac:dyDescent="0.35">
      <c r="A255" t="s">
        <v>249</v>
      </c>
    </row>
    <row r="256" spans="1:1" x14ac:dyDescent="0.35">
      <c r="A256" t="s">
        <v>250</v>
      </c>
    </row>
    <row r="257" spans="1:1" x14ac:dyDescent="0.35">
      <c r="A257" t="s">
        <v>251</v>
      </c>
    </row>
    <row r="258" spans="1:1" x14ac:dyDescent="0.35">
      <c r="A258" t="s">
        <v>252</v>
      </c>
    </row>
    <row r="259" spans="1:1" x14ac:dyDescent="0.35">
      <c r="A259" t="s">
        <v>253</v>
      </c>
    </row>
    <row r="260" spans="1:1" x14ac:dyDescent="0.35">
      <c r="A260" t="s">
        <v>254</v>
      </c>
    </row>
    <row r="261" spans="1:1" x14ac:dyDescent="0.35">
      <c r="A261" t="s">
        <v>255</v>
      </c>
    </row>
    <row r="262" spans="1:1" x14ac:dyDescent="0.35">
      <c r="A262" t="s">
        <v>256</v>
      </c>
    </row>
    <row r="263" spans="1:1" x14ac:dyDescent="0.35">
      <c r="A263" t="s">
        <v>257</v>
      </c>
    </row>
    <row r="264" spans="1:1" x14ac:dyDescent="0.35">
      <c r="A264" t="s">
        <v>258</v>
      </c>
    </row>
    <row r="265" spans="1:1" x14ac:dyDescent="0.35">
      <c r="A265" t="s">
        <v>259</v>
      </c>
    </row>
    <row r="266" spans="1:1" x14ac:dyDescent="0.35">
      <c r="A266" t="s">
        <v>260</v>
      </c>
    </row>
    <row r="267" spans="1:1" x14ac:dyDescent="0.35">
      <c r="A267" s="1" t="s">
        <v>261</v>
      </c>
    </row>
    <row r="268" spans="1:1" x14ac:dyDescent="0.35">
      <c r="A268" t="s">
        <v>262</v>
      </c>
    </row>
    <row r="269" spans="1:1" x14ac:dyDescent="0.35">
      <c r="A269" t="s">
        <v>263</v>
      </c>
    </row>
    <row r="270" spans="1:1" x14ac:dyDescent="0.35">
      <c r="A270" t="s">
        <v>264</v>
      </c>
    </row>
    <row r="271" spans="1:1" x14ac:dyDescent="0.35">
      <c r="A271" t="s">
        <v>265</v>
      </c>
    </row>
    <row r="272" spans="1:1" x14ac:dyDescent="0.35">
      <c r="A272" t="s">
        <v>266</v>
      </c>
    </row>
    <row r="273" spans="1:1" x14ac:dyDescent="0.35">
      <c r="A273" t="s">
        <v>267</v>
      </c>
    </row>
    <row r="274" spans="1:1" x14ac:dyDescent="0.35">
      <c r="A274" t="s">
        <v>268</v>
      </c>
    </row>
    <row r="275" spans="1:1" x14ac:dyDescent="0.35">
      <c r="A275" t="s">
        <v>269</v>
      </c>
    </row>
    <row r="276" spans="1:1" x14ac:dyDescent="0.35">
      <c r="A276" t="s">
        <v>270</v>
      </c>
    </row>
    <row r="277" spans="1:1" x14ac:dyDescent="0.35">
      <c r="A277" t="s">
        <v>271</v>
      </c>
    </row>
    <row r="278" spans="1:1" x14ac:dyDescent="0.35">
      <c r="A278" t="s">
        <v>272</v>
      </c>
    </row>
    <row r="279" spans="1:1" x14ac:dyDescent="0.35">
      <c r="A279" t="s">
        <v>273</v>
      </c>
    </row>
    <row r="280" spans="1:1" x14ac:dyDescent="0.35">
      <c r="A280" s="1" t="s">
        <v>274</v>
      </c>
    </row>
    <row r="281" spans="1:1" x14ac:dyDescent="0.35">
      <c r="A281" s="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299" spans="1:1" x14ac:dyDescent="0.35">
      <c r="A299" t="s">
        <v>293</v>
      </c>
    </row>
    <row r="300" spans="1:1" x14ac:dyDescent="0.35">
      <c r="A300" t="s">
        <v>294</v>
      </c>
    </row>
    <row r="301" spans="1:1" x14ac:dyDescent="0.35">
      <c r="A301" t="s">
        <v>295</v>
      </c>
    </row>
    <row r="302" spans="1:1" x14ac:dyDescent="0.35">
      <c r="A302" t="s">
        <v>296</v>
      </c>
    </row>
    <row r="303" spans="1:1" x14ac:dyDescent="0.35">
      <c r="A303" t="s">
        <v>297</v>
      </c>
    </row>
    <row r="304" spans="1:1" x14ac:dyDescent="0.35">
      <c r="A304" t="s">
        <v>298</v>
      </c>
    </row>
    <row r="305" spans="1:1" x14ac:dyDescent="0.35">
      <c r="A305" t="s">
        <v>299</v>
      </c>
    </row>
    <row r="306" spans="1:1" x14ac:dyDescent="0.35">
      <c r="A306" t="s">
        <v>300</v>
      </c>
    </row>
    <row r="307" spans="1:1" x14ac:dyDescent="0.35">
      <c r="A307" s="1" t="s">
        <v>301</v>
      </c>
    </row>
    <row r="308" spans="1:1" x14ac:dyDescent="0.35">
      <c r="A308" s="1" t="s">
        <v>302</v>
      </c>
    </row>
    <row r="309" spans="1:1" x14ac:dyDescent="0.35">
      <c r="A309" s="1" t="s">
        <v>303</v>
      </c>
    </row>
    <row r="310" spans="1:1" x14ac:dyDescent="0.35">
      <c r="A310" t="s">
        <v>304</v>
      </c>
    </row>
    <row r="311" spans="1:1" x14ac:dyDescent="0.35">
      <c r="A311" s="1" t="s">
        <v>305</v>
      </c>
    </row>
    <row r="312" spans="1:1" x14ac:dyDescent="0.35">
      <c r="A312" t="s">
        <v>306</v>
      </c>
    </row>
    <row r="313" spans="1:1" x14ac:dyDescent="0.35">
      <c r="A313" t="s">
        <v>307</v>
      </c>
    </row>
    <row r="314" spans="1:1" x14ac:dyDescent="0.35">
      <c r="A314" t="s">
        <v>308</v>
      </c>
    </row>
    <row r="315" spans="1:1" x14ac:dyDescent="0.35">
      <c r="A315" t="s">
        <v>309</v>
      </c>
    </row>
    <row r="316" spans="1:1" x14ac:dyDescent="0.35">
      <c r="A316" t="s">
        <v>310</v>
      </c>
    </row>
    <row r="317" spans="1:1" x14ac:dyDescent="0.35">
      <c r="A317" t="s">
        <v>311</v>
      </c>
    </row>
    <row r="318" spans="1:1" x14ac:dyDescent="0.35">
      <c r="A318" t="s">
        <v>312</v>
      </c>
    </row>
    <row r="319" spans="1:1" x14ac:dyDescent="0.35">
      <c r="A319" t="s">
        <v>313</v>
      </c>
    </row>
    <row r="320" spans="1:1" x14ac:dyDescent="0.35">
      <c r="A320" s="1" t="s">
        <v>314</v>
      </c>
    </row>
    <row r="321" spans="1:1" x14ac:dyDescent="0.35">
      <c r="A321" t="s">
        <v>315</v>
      </c>
    </row>
    <row r="322" spans="1:1" x14ac:dyDescent="0.35">
      <c r="A322" t="s">
        <v>316</v>
      </c>
    </row>
    <row r="323" spans="1:1" x14ac:dyDescent="0.35">
      <c r="A323" s="1" t="s">
        <v>317</v>
      </c>
    </row>
    <row r="324" spans="1:1" x14ac:dyDescent="0.35">
      <c r="A324" t="s">
        <v>318</v>
      </c>
    </row>
    <row r="325" spans="1:1" x14ac:dyDescent="0.35">
      <c r="A325" s="1" t="s">
        <v>319</v>
      </c>
    </row>
    <row r="326" spans="1:1" x14ac:dyDescent="0.35">
      <c r="A326" t="s">
        <v>320</v>
      </c>
    </row>
    <row r="327" spans="1:1" x14ac:dyDescent="0.35">
      <c r="A327" t="s">
        <v>321</v>
      </c>
    </row>
    <row r="328" spans="1:1" x14ac:dyDescent="0.35">
      <c r="A328" t="s">
        <v>322</v>
      </c>
    </row>
    <row r="329" spans="1:1" x14ac:dyDescent="0.35">
      <c r="A329" t="s">
        <v>323</v>
      </c>
    </row>
    <row r="330" spans="1:1" x14ac:dyDescent="0.35">
      <c r="A330" t="s">
        <v>324</v>
      </c>
    </row>
    <row r="331" spans="1:1" x14ac:dyDescent="0.35">
      <c r="A331" t="s">
        <v>325</v>
      </c>
    </row>
    <row r="332" spans="1:1" x14ac:dyDescent="0.35">
      <c r="A332" t="s">
        <v>326</v>
      </c>
    </row>
    <row r="333" spans="1:1" x14ac:dyDescent="0.35">
      <c r="A333" t="s">
        <v>327</v>
      </c>
    </row>
    <row r="334" spans="1:1" x14ac:dyDescent="0.35">
      <c r="A334" t="s">
        <v>328</v>
      </c>
    </row>
    <row r="335" spans="1:1" x14ac:dyDescent="0.35">
      <c r="A335" t="s">
        <v>329</v>
      </c>
    </row>
    <row r="336" spans="1:1" x14ac:dyDescent="0.35">
      <c r="A336" t="s">
        <v>330</v>
      </c>
    </row>
    <row r="337" spans="1:1" x14ac:dyDescent="0.35">
      <c r="A337" t="s">
        <v>331</v>
      </c>
    </row>
    <row r="338" spans="1:1" x14ac:dyDescent="0.35">
      <c r="A338" t="s">
        <v>332</v>
      </c>
    </row>
    <row r="339" spans="1:1" x14ac:dyDescent="0.35">
      <c r="A339" t="s">
        <v>333</v>
      </c>
    </row>
    <row r="340" spans="1:1" x14ac:dyDescent="0.35">
      <c r="A340" t="s">
        <v>334</v>
      </c>
    </row>
    <row r="341" spans="1:1" x14ac:dyDescent="0.35">
      <c r="A341" t="s">
        <v>335</v>
      </c>
    </row>
    <row r="342" spans="1:1" x14ac:dyDescent="0.35">
      <c r="A342" t="s">
        <v>336</v>
      </c>
    </row>
    <row r="343" spans="1:1" x14ac:dyDescent="0.35">
      <c r="A343" t="s">
        <v>337</v>
      </c>
    </row>
    <row r="344" spans="1:1" x14ac:dyDescent="0.35">
      <c r="A344" t="s">
        <v>338</v>
      </c>
    </row>
    <row r="345" spans="1:1" x14ac:dyDescent="0.35">
      <c r="A345" t="s">
        <v>339</v>
      </c>
    </row>
    <row r="346" spans="1:1" x14ac:dyDescent="0.35">
      <c r="A346" s="1" t="s">
        <v>340</v>
      </c>
    </row>
    <row r="347" spans="1:1" x14ac:dyDescent="0.35">
      <c r="A347" t="s">
        <v>341</v>
      </c>
    </row>
    <row r="348" spans="1:1" x14ac:dyDescent="0.35">
      <c r="A348" t="s">
        <v>342</v>
      </c>
    </row>
    <row r="349" spans="1:1" x14ac:dyDescent="0.35">
      <c r="A349" s="1" t="s">
        <v>478</v>
      </c>
    </row>
    <row r="350" spans="1:1" x14ac:dyDescent="0.35">
      <c r="A350" t="s">
        <v>343</v>
      </c>
    </row>
    <row r="351" spans="1:1" x14ac:dyDescent="0.35">
      <c r="A351" t="s">
        <v>344</v>
      </c>
    </row>
    <row r="352" spans="1:1" x14ac:dyDescent="0.35">
      <c r="A352" t="s">
        <v>345</v>
      </c>
    </row>
    <row r="353" spans="1:1" x14ac:dyDescent="0.35">
      <c r="A353" t="s">
        <v>346</v>
      </c>
    </row>
    <row r="354" spans="1:1" x14ac:dyDescent="0.35">
      <c r="A354" t="s">
        <v>347</v>
      </c>
    </row>
    <row r="355" spans="1:1" x14ac:dyDescent="0.35">
      <c r="A355" t="s">
        <v>348</v>
      </c>
    </row>
    <row r="356" spans="1:1" x14ac:dyDescent="0.35">
      <c r="A356" t="s">
        <v>349</v>
      </c>
    </row>
    <row r="357" spans="1:1" x14ac:dyDescent="0.35">
      <c r="A357" t="s">
        <v>350</v>
      </c>
    </row>
    <row r="358" spans="1:1" x14ac:dyDescent="0.35">
      <c r="A358" t="s">
        <v>351</v>
      </c>
    </row>
    <row r="359" spans="1:1" x14ac:dyDescent="0.35">
      <c r="A359" t="s">
        <v>352</v>
      </c>
    </row>
    <row r="360" spans="1:1" x14ac:dyDescent="0.35">
      <c r="A360" t="s">
        <v>353</v>
      </c>
    </row>
    <row r="361" spans="1:1" x14ac:dyDescent="0.35">
      <c r="A361" t="s">
        <v>354</v>
      </c>
    </row>
    <row r="362" spans="1:1" x14ac:dyDescent="0.35">
      <c r="A362" t="s">
        <v>355</v>
      </c>
    </row>
    <row r="363" spans="1:1" x14ac:dyDescent="0.35">
      <c r="A363" t="s">
        <v>356</v>
      </c>
    </row>
    <row r="364" spans="1:1" x14ac:dyDescent="0.35">
      <c r="A364" t="s">
        <v>357</v>
      </c>
    </row>
    <row r="365" spans="1:1" x14ac:dyDescent="0.35">
      <c r="A365" t="s">
        <v>358</v>
      </c>
    </row>
    <row r="366" spans="1:1" x14ac:dyDescent="0.35">
      <c r="A366" t="s">
        <v>359</v>
      </c>
    </row>
    <row r="367" spans="1:1" x14ac:dyDescent="0.35">
      <c r="A367" t="s">
        <v>360</v>
      </c>
    </row>
    <row r="368" spans="1:1" x14ac:dyDescent="0.35">
      <c r="A368" s="1" t="s">
        <v>361</v>
      </c>
    </row>
    <row r="369" spans="1:1" x14ac:dyDescent="0.35">
      <c r="A369" t="s">
        <v>362</v>
      </c>
    </row>
    <row r="370" spans="1:1" x14ac:dyDescent="0.35">
      <c r="A370" t="s">
        <v>363</v>
      </c>
    </row>
    <row r="371" spans="1:1" x14ac:dyDescent="0.35">
      <c r="A371" t="s">
        <v>364</v>
      </c>
    </row>
    <row r="372" spans="1:1" x14ac:dyDescent="0.35">
      <c r="A372" t="s">
        <v>365</v>
      </c>
    </row>
    <row r="373" spans="1:1" x14ac:dyDescent="0.35">
      <c r="A373" t="s">
        <v>366</v>
      </c>
    </row>
    <row r="374" spans="1:1" x14ac:dyDescent="0.35">
      <c r="A374" t="s">
        <v>367</v>
      </c>
    </row>
    <row r="375" spans="1:1" x14ac:dyDescent="0.35">
      <c r="A375" s="1" t="s">
        <v>368</v>
      </c>
    </row>
    <row r="376" spans="1:1" x14ac:dyDescent="0.35">
      <c r="A376" s="1" t="s">
        <v>369</v>
      </c>
    </row>
    <row r="377" spans="1:1" x14ac:dyDescent="0.35">
      <c r="A377" t="s">
        <v>370</v>
      </c>
    </row>
    <row r="378" spans="1:1" x14ac:dyDescent="0.35">
      <c r="A378" t="s">
        <v>371</v>
      </c>
    </row>
    <row r="379" spans="1:1" x14ac:dyDescent="0.35">
      <c r="A379" t="s">
        <v>372</v>
      </c>
    </row>
    <row r="380" spans="1:1" x14ac:dyDescent="0.35">
      <c r="A380" t="s">
        <v>373</v>
      </c>
    </row>
    <row r="381" spans="1:1" x14ac:dyDescent="0.35">
      <c r="A381" t="s">
        <v>374</v>
      </c>
    </row>
    <row r="382" spans="1:1" x14ac:dyDescent="0.35">
      <c r="A382" t="s">
        <v>375</v>
      </c>
    </row>
    <row r="383" spans="1:1" x14ac:dyDescent="0.35">
      <c r="A383" s="1" t="s">
        <v>376</v>
      </c>
    </row>
    <row r="384" spans="1:1" x14ac:dyDescent="0.35">
      <c r="A384" t="s">
        <v>377</v>
      </c>
    </row>
    <row r="385" spans="1:1" x14ac:dyDescent="0.35">
      <c r="A385" t="s">
        <v>378</v>
      </c>
    </row>
    <row r="386" spans="1:1" x14ac:dyDescent="0.35">
      <c r="A386" t="s">
        <v>379</v>
      </c>
    </row>
    <row r="387" spans="1:1" x14ac:dyDescent="0.35">
      <c r="A387" t="s">
        <v>380</v>
      </c>
    </row>
    <row r="388" spans="1:1" x14ac:dyDescent="0.35">
      <c r="A388" t="s">
        <v>381</v>
      </c>
    </row>
    <row r="389" spans="1:1" x14ac:dyDescent="0.35">
      <c r="A389" t="s">
        <v>382</v>
      </c>
    </row>
    <row r="390" spans="1:1" x14ac:dyDescent="0.35">
      <c r="A390" s="1" t="s">
        <v>383</v>
      </c>
    </row>
    <row r="391" spans="1:1" x14ac:dyDescent="0.35">
      <c r="A391" s="1" t="s">
        <v>384</v>
      </c>
    </row>
    <row r="392" spans="1:1" x14ac:dyDescent="0.35">
      <c r="A392" t="s">
        <v>385</v>
      </c>
    </row>
    <row r="393" spans="1:1" x14ac:dyDescent="0.35">
      <c r="A393" t="s">
        <v>386</v>
      </c>
    </row>
    <row r="394" spans="1:1" x14ac:dyDescent="0.35">
      <c r="A394" t="s">
        <v>387</v>
      </c>
    </row>
    <row r="395" spans="1:1" x14ac:dyDescent="0.35">
      <c r="A395" t="s">
        <v>388</v>
      </c>
    </row>
    <row r="396" spans="1:1" x14ac:dyDescent="0.35">
      <c r="A396" t="s">
        <v>389</v>
      </c>
    </row>
    <row r="397" spans="1:1" x14ac:dyDescent="0.35">
      <c r="A397" t="s">
        <v>390</v>
      </c>
    </row>
    <row r="398" spans="1:1" x14ac:dyDescent="0.35">
      <c r="A398" t="s">
        <v>391</v>
      </c>
    </row>
    <row r="399" spans="1:1" x14ac:dyDescent="0.35">
      <c r="A399" t="s">
        <v>392</v>
      </c>
    </row>
    <row r="400" spans="1:1" x14ac:dyDescent="0.35">
      <c r="A400" t="s">
        <v>393</v>
      </c>
    </row>
    <row r="401" spans="1:1" x14ac:dyDescent="0.35">
      <c r="A401" t="s">
        <v>394</v>
      </c>
    </row>
    <row r="402" spans="1:1" x14ac:dyDescent="0.35">
      <c r="A402" t="s">
        <v>395</v>
      </c>
    </row>
    <row r="403" spans="1:1" x14ac:dyDescent="0.35">
      <c r="A403" t="s">
        <v>396</v>
      </c>
    </row>
    <row r="404" spans="1:1" x14ac:dyDescent="0.35">
      <c r="A404" t="s">
        <v>397</v>
      </c>
    </row>
    <row r="405" spans="1:1" x14ac:dyDescent="0.35">
      <c r="A405" t="s">
        <v>398</v>
      </c>
    </row>
    <row r="406" spans="1:1" x14ac:dyDescent="0.35">
      <c r="A406" t="s">
        <v>399</v>
      </c>
    </row>
    <row r="407" spans="1:1" x14ac:dyDescent="0.35">
      <c r="A407" t="s">
        <v>400</v>
      </c>
    </row>
    <row r="408" spans="1:1" x14ac:dyDescent="0.35">
      <c r="A408" t="s">
        <v>401</v>
      </c>
    </row>
    <row r="409" spans="1:1" x14ac:dyDescent="0.35">
      <c r="A409" t="s">
        <v>402</v>
      </c>
    </row>
    <row r="410" spans="1:1" x14ac:dyDescent="0.35">
      <c r="A410" t="s">
        <v>403</v>
      </c>
    </row>
    <row r="411" spans="1:1" x14ac:dyDescent="0.35">
      <c r="A411" t="s">
        <v>404</v>
      </c>
    </row>
    <row r="412" spans="1:1" x14ac:dyDescent="0.35">
      <c r="A412" t="s">
        <v>405</v>
      </c>
    </row>
    <row r="413" spans="1:1" x14ac:dyDescent="0.35">
      <c r="A413" t="s">
        <v>406</v>
      </c>
    </row>
    <row r="414" spans="1:1" x14ac:dyDescent="0.35">
      <c r="A414" t="s">
        <v>407</v>
      </c>
    </row>
    <row r="415" spans="1:1" x14ac:dyDescent="0.35">
      <c r="A415" t="s">
        <v>408</v>
      </c>
    </row>
    <row r="416" spans="1:1" x14ac:dyDescent="0.35">
      <c r="A416" t="s">
        <v>409</v>
      </c>
    </row>
    <row r="417" spans="1:1" x14ac:dyDescent="0.35">
      <c r="A417" t="s">
        <v>410</v>
      </c>
    </row>
    <row r="418" spans="1:1" x14ac:dyDescent="0.35">
      <c r="A418" t="s">
        <v>411</v>
      </c>
    </row>
    <row r="419" spans="1:1" x14ac:dyDescent="0.35">
      <c r="A419" t="s">
        <v>412</v>
      </c>
    </row>
    <row r="420" spans="1:1" x14ac:dyDescent="0.35">
      <c r="A420" t="s">
        <v>413</v>
      </c>
    </row>
    <row r="421" spans="1:1" x14ac:dyDescent="0.35">
      <c r="A421" t="s">
        <v>414</v>
      </c>
    </row>
    <row r="422" spans="1:1" x14ac:dyDescent="0.35">
      <c r="A422" t="s">
        <v>415</v>
      </c>
    </row>
    <row r="423" spans="1:1" x14ac:dyDescent="0.35">
      <c r="A423" t="s">
        <v>416</v>
      </c>
    </row>
    <row r="424" spans="1:1" x14ac:dyDescent="0.35">
      <c r="A424" t="s">
        <v>417</v>
      </c>
    </row>
    <row r="425" spans="1:1" x14ac:dyDescent="0.35">
      <c r="A425" t="s">
        <v>418</v>
      </c>
    </row>
    <row r="426" spans="1:1" x14ac:dyDescent="0.35">
      <c r="A426" t="s">
        <v>419</v>
      </c>
    </row>
    <row r="427" spans="1:1" x14ac:dyDescent="0.35">
      <c r="A427" t="s">
        <v>420</v>
      </c>
    </row>
    <row r="428" spans="1:1" x14ac:dyDescent="0.35">
      <c r="A428" s="1" t="s">
        <v>421</v>
      </c>
    </row>
    <row r="429" spans="1:1" x14ac:dyDescent="0.35">
      <c r="A429" t="s">
        <v>422</v>
      </c>
    </row>
    <row r="430" spans="1:1" x14ac:dyDescent="0.35">
      <c r="A430" t="s">
        <v>423</v>
      </c>
    </row>
    <row r="431" spans="1:1" x14ac:dyDescent="0.35">
      <c r="A431" t="s">
        <v>424</v>
      </c>
    </row>
    <row r="432" spans="1:1" x14ac:dyDescent="0.35">
      <c r="A432" s="1" t="s">
        <v>425</v>
      </c>
    </row>
    <row r="433" spans="1:1" x14ac:dyDescent="0.35">
      <c r="A433" t="s">
        <v>426</v>
      </c>
    </row>
    <row r="434" spans="1:1" x14ac:dyDescent="0.35">
      <c r="A434" t="s">
        <v>427</v>
      </c>
    </row>
    <row r="435" spans="1:1" x14ac:dyDescent="0.35">
      <c r="A435" t="s">
        <v>428</v>
      </c>
    </row>
    <row r="436" spans="1:1" x14ac:dyDescent="0.35">
      <c r="A436" t="s">
        <v>429</v>
      </c>
    </row>
    <row r="437" spans="1:1" x14ac:dyDescent="0.35">
      <c r="A437" t="s">
        <v>430</v>
      </c>
    </row>
    <row r="438" spans="1:1" x14ac:dyDescent="0.35">
      <c r="A438" t="s">
        <v>431</v>
      </c>
    </row>
    <row r="439" spans="1:1" x14ac:dyDescent="0.35">
      <c r="A439" t="s">
        <v>432</v>
      </c>
    </row>
    <row r="440" spans="1:1" x14ac:dyDescent="0.35">
      <c r="A440" t="s">
        <v>433</v>
      </c>
    </row>
    <row r="441" spans="1:1" x14ac:dyDescent="0.35">
      <c r="A441" s="1" t="s">
        <v>434</v>
      </c>
    </row>
    <row r="442" spans="1:1" x14ac:dyDescent="0.35">
      <c r="A442" t="s">
        <v>435</v>
      </c>
    </row>
    <row r="443" spans="1:1" x14ac:dyDescent="0.35">
      <c r="A443" s="1" t="s">
        <v>436</v>
      </c>
    </row>
    <row r="444" spans="1:1" x14ac:dyDescent="0.35">
      <c r="A444" s="1" t="s">
        <v>437</v>
      </c>
    </row>
    <row r="445" spans="1:1" x14ac:dyDescent="0.35">
      <c r="A445" t="s">
        <v>438</v>
      </c>
    </row>
    <row r="446" spans="1:1" x14ac:dyDescent="0.35">
      <c r="A446" t="s">
        <v>439</v>
      </c>
    </row>
    <row r="447" spans="1:1" x14ac:dyDescent="0.35">
      <c r="A447" t="s">
        <v>440</v>
      </c>
    </row>
    <row r="448" spans="1:1" x14ac:dyDescent="0.35">
      <c r="A448" t="s">
        <v>441</v>
      </c>
    </row>
    <row r="449" spans="1:1" x14ac:dyDescent="0.35">
      <c r="A449" t="s">
        <v>442</v>
      </c>
    </row>
    <row r="450" spans="1:1" x14ac:dyDescent="0.35">
      <c r="A450" t="s">
        <v>443</v>
      </c>
    </row>
    <row r="451" spans="1:1" x14ac:dyDescent="0.35">
      <c r="A451" s="1" t="s">
        <v>444</v>
      </c>
    </row>
    <row r="452" spans="1:1" x14ac:dyDescent="0.35">
      <c r="A452" t="s">
        <v>445</v>
      </c>
    </row>
    <row r="453" spans="1:1" x14ac:dyDescent="0.35">
      <c r="A453" t="s">
        <v>446</v>
      </c>
    </row>
    <row r="454" spans="1:1" x14ac:dyDescent="0.35">
      <c r="A454" t="s">
        <v>447</v>
      </c>
    </row>
    <row r="455" spans="1:1" x14ac:dyDescent="0.35">
      <c r="A455" t="s">
        <v>448</v>
      </c>
    </row>
    <row r="456" spans="1:1" x14ac:dyDescent="0.35">
      <c r="A456" t="s">
        <v>449</v>
      </c>
    </row>
    <row r="457" spans="1:1" x14ac:dyDescent="0.35">
      <c r="A457" t="s">
        <v>450</v>
      </c>
    </row>
    <row r="458" spans="1:1" x14ac:dyDescent="0.35">
      <c r="A458" t="s">
        <v>451</v>
      </c>
    </row>
    <row r="459" spans="1:1" x14ac:dyDescent="0.35">
      <c r="A459" t="s">
        <v>452</v>
      </c>
    </row>
    <row r="460" spans="1:1" x14ac:dyDescent="0.35">
      <c r="A460" t="s">
        <v>453</v>
      </c>
    </row>
    <row r="461" spans="1:1" x14ac:dyDescent="0.35">
      <c r="A461" t="s">
        <v>454</v>
      </c>
    </row>
    <row r="462" spans="1:1" x14ac:dyDescent="0.35">
      <c r="A462" t="s">
        <v>455</v>
      </c>
    </row>
    <row r="463" spans="1:1" x14ac:dyDescent="0.35">
      <c r="A463" t="s">
        <v>456</v>
      </c>
    </row>
    <row r="464" spans="1:1" x14ac:dyDescent="0.35">
      <c r="A464" t="s">
        <v>457</v>
      </c>
    </row>
    <row r="465" spans="1:1" x14ac:dyDescent="0.35">
      <c r="A465" t="s">
        <v>458</v>
      </c>
    </row>
    <row r="466" spans="1:1" x14ac:dyDescent="0.35">
      <c r="A466" t="s">
        <v>459</v>
      </c>
    </row>
    <row r="467" spans="1:1" x14ac:dyDescent="0.35">
      <c r="A467" t="s">
        <v>460</v>
      </c>
    </row>
    <row r="468" spans="1:1" x14ac:dyDescent="0.35">
      <c r="A468" t="s">
        <v>461</v>
      </c>
    </row>
    <row r="469" spans="1:1" x14ac:dyDescent="0.35">
      <c r="A469" t="s">
        <v>462</v>
      </c>
    </row>
    <row r="470" spans="1:1" x14ac:dyDescent="0.35">
      <c r="A470" t="s">
        <v>463</v>
      </c>
    </row>
    <row r="471" spans="1:1" x14ac:dyDescent="0.35">
      <c r="A471" t="s">
        <v>464</v>
      </c>
    </row>
    <row r="472" spans="1:1" x14ac:dyDescent="0.35">
      <c r="A472" t="s">
        <v>465</v>
      </c>
    </row>
    <row r="473" spans="1:1" x14ac:dyDescent="0.35">
      <c r="A473" t="s">
        <v>466</v>
      </c>
    </row>
    <row r="474" spans="1:1" x14ac:dyDescent="0.35">
      <c r="A474" s="1" t="s">
        <v>467</v>
      </c>
    </row>
    <row r="475" spans="1:1" x14ac:dyDescent="0.35">
      <c r="A475" t="s">
        <v>468</v>
      </c>
    </row>
    <row r="476" spans="1:1" x14ac:dyDescent="0.35">
      <c r="A476" t="s">
        <v>469</v>
      </c>
    </row>
    <row r="477" spans="1:1" x14ac:dyDescent="0.35">
      <c r="A477" t="s">
        <v>470</v>
      </c>
    </row>
    <row r="478" spans="1:1" x14ac:dyDescent="0.35">
      <c r="A478" t="s">
        <v>471</v>
      </c>
    </row>
    <row r="479" spans="1:1" x14ac:dyDescent="0.35">
      <c r="A479" t="s">
        <v>472</v>
      </c>
    </row>
    <row r="480" spans="1:1" x14ac:dyDescent="0.35">
      <c r="A480" t="s">
        <v>473</v>
      </c>
    </row>
    <row r="481" spans="1:1" x14ac:dyDescent="0.35">
      <c r="A481" t="s">
        <v>474</v>
      </c>
    </row>
  </sheetData>
  <mergeCells count="1">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05A7-41DD-4FF6-9ECC-90E467D0233F}">
  <dimension ref="A1:J15"/>
  <sheetViews>
    <sheetView workbookViewId="0"/>
  </sheetViews>
  <sheetFormatPr defaultColWidth="8.81640625" defaultRowHeight="14.5" x14ac:dyDescent="0.35"/>
  <cols>
    <col min="1" max="1" width="8.54296875" style="4" customWidth="1"/>
    <col min="2" max="2" width="43.36328125" style="2" bestFit="1" customWidth="1"/>
    <col min="3" max="3" width="26.7265625" style="2" bestFit="1" customWidth="1"/>
    <col min="4" max="4" width="7.90625" style="3" bestFit="1" customWidth="1"/>
    <col min="5" max="5" width="52.90625" style="4" bestFit="1" customWidth="1"/>
    <col min="6" max="6" width="28.26953125" style="2" bestFit="1" customWidth="1"/>
    <col min="7" max="7" width="29.81640625" style="2" bestFit="1" customWidth="1"/>
    <col min="8" max="8" width="20.26953125" style="3" bestFit="1" customWidth="1"/>
    <col min="9" max="9" width="48.453125" style="2" bestFit="1" customWidth="1"/>
    <col min="10" max="10" width="61.7265625" style="2" bestFit="1" customWidth="1"/>
    <col min="11" max="16384" width="8.81640625" style="2"/>
  </cols>
  <sheetData>
    <row r="1" spans="1:10" ht="15.5" x14ac:dyDescent="0.35">
      <c r="A1" s="17" t="s">
        <v>541</v>
      </c>
    </row>
    <row r="3" spans="1:10" ht="43.5" x14ac:dyDescent="0.35">
      <c r="A3" s="16" t="s">
        <v>540</v>
      </c>
      <c r="B3" s="12" t="s">
        <v>811</v>
      </c>
      <c r="C3" s="12" t="s">
        <v>812</v>
      </c>
      <c r="D3" s="13" t="s">
        <v>539</v>
      </c>
      <c r="E3" s="15" t="s">
        <v>813</v>
      </c>
      <c r="F3" s="14" t="s">
        <v>538</v>
      </c>
      <c r="G3" s="12" t="s">
        <v>537</v>
      </c>
      <c r="H3" s="13" t="s">
        <v>536</v>
      </c>
      <c r="I3" s="12" t="s">
        <v>535</v>
      </c>
      <c r="J3" s="12" t="s">
        <v>534</v>
      </c>
    </row>
    <row r="4" spans="1:10" x14ac:dyDescent="0.35">
      <c r="A4" s="10">
        <v>1</v>
      </c>
      <c r="B4" s="5" t="s">
        <v>533</v>
      </c>
      <c r="C4" s="5" t="s">
        <v>503</v>
      </c>
      <c r="D4" s="9">
        <v>14</v>
      </c>
      <c r="E4" s="8" t="s">
        <v>532</v>
      </c>
      <c r="F4" s="7" t="s">
        <v>495</v>
      </c>
      <c r="G4" s="5" t="s">
        <v>531</v>
      </c>
      <c r="H4" s="6">
        <v>27</v>
      </c>
      <c r="I4" s="5" t="s">
        <v>528</v>
      </c>
      <c r="J4" s="5" t="s">
        <v>530</v>
      </c>
    </row>
    <row r="5" spans="1:10" x14ac:dyDescent="0.35">
      <c r="A5" s="10">
        <v>2</v>
      </c>
      <c r="B5" s="7" t="s">
        <v>504</v>
      </c>
      <c r="C5" s="5" t="s">
        <v>529</v>
      </c>
      <c r="D5" s="9">
        <v>21</v>
      </c>
      <c r="E5" s="8" t="s">
        <v>809</v>
      </c>
      <c r="F5" s="7" t="s">
        <v>495</v>
      </c>
      <c r="G5" s="5" t="s">
        <v>526</v>
      </c>
      <c r="H5" s="6">
        <v>23.284931506849315</v>
      </c>
      <c r="I5" s="5" t="s">
        <v>528</v>
      </c>
      <c r="J5" s="5" t="s">
        <v>527</v>
      </c>
    </row>
    <row r="6" spans="1:10" x14ac:dyDescent="0.35">
      <c r="A6" s="10">
        <v>3</v>
      </c>
      <c r="B6" s="7" t="s">
        <v>519</v>
      </c>
      <c r="C6" s="5" t="s">
        <v>485</v>
      </c>
      <c r="D6" s="11">
        <v>7</v>
      </c>
      <c r="E6" s="8" t="s">
        <v>508</v>
      </c>
      <c r="F6" s="7" t="s">
        <v>495</v>
      </c>
      <c r="G6" s="5" t="s">
        <v>526</v>
      </c>
      <c r="H6" s="6">
        <v>12.550684931506849</v>
      </c>
      <c r="I6" s="5" t="s">
        <v>525</v>
      </c>
      <c r="J6" s="5" t="s">
        <v>524</v>
      </c>
    </row>
    <row r="7" spans="1:10" x14ac:dyDescent="0.35">
      <c r="A7" s="10">
        <v>4</v>
      </c>
      <c r="B7" s="7" t="s">
        <v>523</v>
      </c>
      <c r="C7" s="5" t="s">
        <v>522</v>
      </c>
      <c r="D7" s="9">
        <v>31</v>
      </c>
      <c r="E7" s="8" t="s">
        <v>809</v>
      </c>
      <c r="F7" s="7" t="s">
        <v>495</v>
      </c>
      <c r="G7" s="5" t="s">
        <v>521</v>
      </c>
      <c r="H7" s="6">
        <v>4.0082191780821921</v>
      </c>
      <c r="I7" s="5" t="s">
        <v>488</v>
      </c>
      <c r="J7" s="5" t="s">
        <v>493</v>
      </c>
    </row>
    <row r="8" spans="1:10" x14ac:dyDescent="0.35">
      <c r="A8" s="10">
        <v>5</v>
      </c>
      <c r="B8" s="7" t="s">
        <v>520</v>
      </c>
      <c r="C8" s="5" t="s">
        <v>485</v>
      </c>
      <c r="D8" s="11">
        <v>32</v>
      </c>
      <c r="E8" s="8" t="s">
        <v>484</v>
      </c>
      <c r="F8" s="7" t="s">
        <v>495</v>
      </c>
      <c r="G8" s="5" t="s">
        <v>485</v>
      </c>
      <c r="H8" s="6">
        <v>4.9616438356164387</v>
      </c>
      <c r="I8" s="5" t="s">
        <v>488</v>
      </c>
      <c r="J8" s="5" t="s">
        <v>488</v>
      </c>
    </row>
    <row r="9" spans="1:10" x14ac:dyDescent="0.35">
      <c r="A9" s="10">
        <v>6</v>
      </c>
      <c r="B9" s="5" t="s">
        <v>519</v>
      </c>
      <c r="C9" s="5" t="s">
        <v>485</v>
      </c>
      <c r="D9" s="9">
        <v>5</v>
      </c>
      <c r="E9" s="8" t="s">
        <v>508</v>
      </c>
      <c r="F9" s="7" t="s">
        <v>501</v>
      </c>
      <c r="G9" s="5" t="s">
        <v>518</v>
      </c>
      <c r="H9" s="6">
        <v>9.9945205479452053</v>
      </c>
      <c r="I9" s="5" t="s">
        <v>517</v>
      </c>
      <c r="J9" s="5" t="s">
        <v>516</v>
      </c>
    </row>
    <row r="10" spans="1:10" x14ac:dyDescent="0.35">
      <c r="A10" s="10">
        <v>7</v>
      </c>
      <c r="B10" s="7" t="s">
        <v>515</v>
      </c>
      <c r="C10" s="5" t="s">
        <v>514</v>
      </c>
      <c r="D10" s="9">
        <v>2</v>
      </c>
      <c r="E10" s="8" t="s">
        <v>513</v>
      </c>
      <c r="F10" s="7" t="s">
        <v>501</v>
      </c>
      <c r="G10" s="5" t="s">
        <v>512</v>
      </c>
      <c r="H10" s="6">
        <v>5</v>
      </c>
      <c r="I10" s="5" t="s">
        <v>511</v>
      </c>
      <c r="J10" s="5" t="s">
        <v>510</v>
      </c>
    </row>
    <row r="11" spans="1:10" x14ac:dyDescent="0.35">
      <c r="A11" s="10">
        <v>8</v>
      </c>
      <c r="B11" s="5" t="s">
        <v>509</v>
      </c>
      <c r="C11" s="5" t="s">
        <v>485</v>
      </c>
      <c r="D11" s="9">
        <v>5</v>
      </c>
      <c r="E11" s="8" t="s">
        <v>508</v>
      </c>
      <c r="F11" s="7" t="s">
        <v>495</v>
      </c>
      <c r="G11" s="5" t="s">
        <v>507</v>
      </c>
      <c r="H11" s="6">
        <v>9.882191780821918</v>
      </c>
      <c r="I11" s="5" t="s">
        <v>506</v>
      </c>
      <c r="J11" s="5" t="s">
        <v>505</v>
      </c>
    </row>
    <row r="12" spans="1:10" x14ac:dyDescent="0.35">
      <c r="A12" s="10">
        <v>9</v>
      </c>
      <c r="B12" s="7" t="s">
        <v>504</v>
      </c>
      <c r="C12" s="5" t="s">
        <v>503</v>
      </c>
      <c r="D12" s="9">
        <v>32</v>
      </c>
      <c r="E12" s="8" t="s">
        <v>502</v>
      </c>
      <c r="F12" s="7" t="s">
        <v>501</v>
      </c>
      <c r="G12" s="5" t="s">
        <v>500</v>
      </c>
      <c r="H12" s="6">
        <v>16.208219178082192</v>
      </c>
      <c r="I12" s="5" t="s">
        <v>499</v>
      </c>
      <c r="J12" s="5" t="s">
        <v>498</v>
      </c>
    </row>
    <row r="13" spans="1:10" x14ac:dyDescent="0.35">
      <c r="A13" s="10">
        <v>10</v>
      </c>
      <c r="B13" s="7" t="s">
        <v>497</v>
      </c>
      <c r="C13" s="5" t="s">
        <v>496</v>
      </c>
      <c r="D13" s="9">
        <v>26</v>
      </c>
      <c r="E13" s="8" t="s">
        <v>808</v>
      </c>
      <c r="F13" s="7" t="s">
        <v>495</v>
      </c>
      <c r="G13" s="5" t="s">
        <v>494</v>
      </c>
      <c r="H13" s="6">
        <v>21.375342465753423</v>
      </c>
      <c r="I13" s="5" t="s">
        <v>488</v>
      </c>
      <c r="J13" s="5" t="s">
        <v>493</v>
      </c>
    </row>
    <row r="14" spans="1:10" x14ac:dyDescent="0.35">
      <c r="A14" s="10">
        <v>11</v>
      </c>
      <c r="B14" s="5" t="s">
        <v>492</v>
      </c>
      <c r="C14" s="5" t="s">
        <v>491</v>
      </c>
      <c r="D14" s="9">
        <v>1</v>
      </c>
      <c r="E14" s="8" t="s">
        <v>807</v>
      </c>
      <c r="F14" s="5" t="s">
        <v>490</v>
      </c>
      <c r="G14" s="5" t="s">
        <v>489</v>
      </c>
      <c r="H14" s="6">
        <v>41.389041095890413</v>
      </c>
      <c r="I14" s="5" t="s">
        <v>488</v>
      </c>
      <c r="J14" s="5" t="s">
        <v>487</v>
      </c>
    </row>
    <row r="15" spans="1:10" x14ac:dyDescent="0.35">
      <c r="A15" s="10">
        <v>12</v>
      </c>
      <c r="B15" s="5" t="s">
        <v>486</v>
      </c>
      <c r="C15" s="5" t="s">
        <v>485</v>
      </c>
      <c r="D15" s="9">
        <v>6</v>
      </c>
      <c r="E15" s="8" t="s">
        <v>484</v>
      </c>
      <c r="F15" s="7" t="s">
        <v>483</v>
      </c>
      <c r="G15" s="5" t="s">
        <v>482</v>
      </c>
      <c r="H15" s="6">
        <v>19.312328767123287</v>
      </c>
      <c r="I15" s="5" t="s">
        <v>481</v>
      </c>
      <c r="J15" s="5" t="s">
        <v>480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workbookViewId="0">
      <selection activeCell="A2" sqref="A2"/>
    </sheetView>
  </sheetViews>
  <sheetFormatPr defaultColWidth="9.6328125" defaultRowHeight="14.5" x14ac:dyDescent="0.35"/>
  <cols>
    <col min="1" max="1" width="9.6328125" style="19"/>
    <col min="2" max="2" width="24.54296875" style="18" bestFit="1" customWidth="1"/>
    <col min="3" max="3" width="37" style="18" customWidth="1"/>
    <col min="4" max="4" width="19.6328125" style="18" bestFit="1" customWidth="1"/>
    <col min="5" max="5" width="16.1796875" style="18" bestFit="1" customWidth="1"/>
    <col min="6" max="6" width="16.36328125" style="18" customWidth="1"/>
    <col min="7" max="7" width="31.54296875" style="18" bestFit="1" customWidth="1"/>
    <col min="8" max="8" width="17.90625" style="18" bestFit="1" customWidth="1"/>
    <col min="9" max="16384" width="9.6328125" style="18"/>
  </cols>
  <sheetData>
    <row r="1" spans="1:8" ht="15.5" x14ac:dyDescent="0.35">
      <c r="A1" s="29" t="s">
        <v>817</v>
      </c>
    </row>
    <row r="3" spans="1:8" ht="29" x14ac:dyDescent="0.35">
      <c r="A3" s="28" t="s">
        <v>540</v>
      </c>
      <c r="B3" s="27" t="s">
        <v>571</v>
      </c>
      <c r="C3" s="26" t="s">
        <v>570</v>
      </c>
      <c r="D3" s="26" t="s">
        <v>569</v>
      </c>
      <c r="E3" s="26" t="s">
        <v>568</v>
      </c>
      <c r="F3" s="26" t="s">
        <v>567</v>
      </c>
      <c r="G3" s="26" t="s">
        <v>566</v>
      </c>
      <c r="H3" s="26" t="s">
        <v>565</v>
      </c>
    </row>
    <row r="4" spans="1:8" ht="43.5" x14ac:dyDescent="0.35">
      <c r="A4" s="23">
        <v>1</v>
      </c>
      <c r="B4" s="22" t="s">
        <v>495</v>
      </c>
      <c r="C4" s="24" t="s">
        <v>564</v>
      </c>
      <c r="D4" s="20" t="s">
        <v>563</v>
      </c>
      <c r="E4" s="20" t="s">
        <v>542</v>
      </c>
      <c r="F4" s="20" t="s">
        <v>542</v>
      </c>
      <c r="G4" s="20" t="s">
        <v>547</v>
      </c>
      <c r="H4" s="20" t="s">
        <v>544</v>
      </c>
    </row>
    <row r="5" spans="1:8" ht="29" x14ac:dyDescent="0.35">
      <c r="A5" s="23">
        <v>2</v>
      </c>
      <c r="B5" s="22" t="s">
        <v>495</v>
      </c>
      <c r="C5" s="20" t="s">
        <v>562</v>
      </c>
      <c r="D5" s="20" t="s">
        <v>318</v>
      </c>
      <c r="E5" s="20" t="s">
        <v>548</v>
      </c>
      <c r="F5" s="20" t="s">
        <v>542</v>
      </c>
      <c r="G5" s="20" t="s">
        <v>547</v>
      </c>
      <c r="H5" s="20" t="s">
        <v>544</v>
      </c>
    </row>
    <row r="6" spans="1:8" ht="43.5" x14ac:dyDescent="0.35">
      <c r="A6" s="23">
        <v>3</v>
      </c>
      <c r="B6" s="22" t="s">
        <v>495</v>
      </c>
      <c r="C6" s="20" t="s">
        <v>561</v>
      </c>
      <c r="D6" s="20" t="s">
        <v>560</v>
      </c>
      <c r="E6" s="20" t="s">
        <v>39</v>
      </c>
      <c r="F6" s="20" t="s">
        <v>542</v>
      </c>
      <c r="G6" s="20" t="s">
        <v>547</v>
      </c>
      <c r="H6" s="20" t="s">
        <v>542</v>
      </c>
    </row>
    <row r="7" spans="1:8" ht="29" x14ac:dyDescent="0.35">
      <c r="A7" s="23">
        <v>4</v>
      </c>
      <c r="B7" s="22" t="s">
        <v>495</v>
      </c>
      <c r="C7" s="20" t="s">
        <v>559</v>
      </c>
      <c r="D7" s="20" t="s">
        <v>558</v>
      </c>
      <c r="E7" s="20" t="s">
        <v>542</v>
      </c>
      <c r="F7" s="20" t="s">
        <v>557</v>
      </c>
      <c r="G7" s="20" t="s">
        <v>547</v>
      </c>
      <c r="H7" s="20" t="s">
        <v>544</v>
      </c>
    </row>
    <row r="8" spans="1:8" ht="29" x14ac:dyDescent="0.35">
      <c r="A8" s="23">
        <v>5</v>
      </c>
      <c r="B8" s="22" t="s">
        <v>495</v>
      </c>
      <c r="C8" s="20" t="s">
        <v>556</v>
      </c>
      <c r="D8" s="20" t="s">
        <v>555</v>
      </c>
      <c r="E8" s="20" t="s">
        <v>542</v>
      </c>
      <c r="F8" s="20" t="s">
        <v>542</v>
      </c>
      <c r="G8" s="20" t="s">
        <v>547</v>
      </c>
      <c r="H8" s="20" t="s">
        <v>544</v>
      </c>
    </row>
    <row r="9" spans="1:8" ht="29" x14ac:dyDescent="0.35">
      <c r="A9" s="23">
        <v>6</v>
      </c>
      <c r="B9" s="22" t="s">
        <v>501</v>
      </c>
      <c r="C9" s="20" t="s">
        <v>554</v>
      </c>
      <c r="D9" s="20" t="s">
        <v>542</v>
      </c>
      <c r="E9" s="20" t="s">
        <v>548</v>
      </c>
      <c r="F9" s="24" t="s">
        <v>553</v>
      </c>
      <c r="G9" s="20" t="s">
        <v>547</v>
      </c>
      <c r="H9" s="20" t="s">
        <v>542</v>
      </c>
    </row>
    <row r="10" spans="1:8" ht="29" x14ac:dyDescent="0.35">
      <c r="A10" s="23">
        <v>7</v>
      </c>
      <c r="B10" s="22" t="s">
        <v>501</v>
      </c>
      <c r="C10" s="20" t="s">
        <v>552</v>
      </c>
      <c r="D10" s="20" t="s">
        <v>551</v>
      </c>
      <c r="E10" s="20" t="s">
        <v>542</v>
      </c>
      <c r="F10" s="20" t="s">
        <v>542</v>
      </c>
      <c r="G10" s="20" t="s">
        <v>547</v>
      </c>
      <c r="H10" s="20" t="s">
        <v>542</v>
      </c>
    </row>
    <row r="11" spans="1:8" ht="29" x14ac:dyDescent="0.35">
      <c r="A11" s="23">
        <v>8</v>
      </c>
      <c r="B11" s="22" t="s">
        <v>495</v>
      </c>
      <c r="C11" s="20" t="s">
        <v>550</v>
      </c>
      <c r="D11" s="20" t="s">
        <v>542</v>
      </c>
      <c r="E11" s="20" t="s">
        <v>548</v>
      </c>
      <c r="F11" s="20" t="s">
        <v>542</v>
      </c>
      <c r="G11" s="20" t="s">
        <v>547</v>
      </c>
      <c r="H11" s="115" t="s">
        <v>810</v>
      </c>
    </row>
    <row r="12" spans="1:8" ht="29" x14ac:dyDescent="0.35">
      <c r="A12" s="23">
        <v>9</v>
      </c>
      <c r="B12" s="22" t="s">
        <v>501</v>
      </c>
      <c r="C12" s="20" t="s">
        <v>549</v>
      </c>
      <c r="D12" s="20" t="s">
        <v>318</v>
      </c>
      <c r="E12" s="20" t="s">
        <v>548</v>
      </c>
      <c r="F12" s="20" t="s">
        <v>542</v>
      </c>
      <c r="G12" s="20" t="s">
        <v>547</v>
      </c>
      <c r="H12" s="20" t="s">
        <v>542</v>
      </c>
    </row>
    <row r="13" spans="1:8" ht="29" x14ac:dyDescent="0.35">
      <c r="A13" s="23">
        <v>10</v>
      </c>
      <c r="B13" s="22" t="s">
        <v>495</v>
      </c>
      <c r="C13" s="20" t="s">
        <v>542</v>
      </c>
      <c r="D13" s="20" t="s">
        <v>318</v>
      </c>
      <c r="E13" s="20" t="s">
        <v>542</v>
      </c>
      <c r="F13" s="20" t="s">
        <v>542</v>
      </c>
      <c r="G13" s="20" t="s">
        <v>547</v>
      </c>
      <c r="H13" s="20" t="s">
        <v>544</v>
      </c>
    </row>
    <row r="14" spans="1:8" ht="29" x14ac:dyDescent="0.35">
      <c r="A14" s="23">
        <v>11</v>
      </c>
      <c r="B14" s="25" t="s">
        <v>490</v>
      </c>
      <c r="C14" s="20" t="s">
        <v>542</v>
      </c>
      <c r="D14" s="20" t="s">
        <v>542</v>
      </c>
      <c r="E14" s="20" t="s">
        <v>542</v>
      </c>
      <c r="F14" s="24" t="s">
        <v>546</v>
      </c>
      <c r="G14" s="21" t="s">
        <v>545</v>
      </c>
      <c r="H14" s="20" t="s">
        <v>544</v>
      </c>
    </row>
    <row r="15" spans="1:8" x14ac:dyDescent="0.35">
      <c r="A15" s="23">
        <v>12</v>
      </c>
      <c r="B15" s="22" t="s">
        <v>483</v>
      </c>
      <c r="C15" s="20" t="s">
        <v>542</v>
      </c>
      <c r="D15" s="20" t="s">
        <v>542</v>
      </c>
      <c r="E15" s="20" t="s">
        <v>401</v>
      </c>
      <c r="F15" s="20" t="s">
        <v>542</v>
      </c>
      <c r="G15" s="21" t="s">
        <v>543</v>
      </c>
      <c r="H15" s="20" t="s">
        <v>542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
  <sheetViews>
    <sheetView workbookViewId="0"/>
  </sheetViews>
  <sheetFormatPr defaultColWidth="9.6328125" defaultRowHeight="14.5" x14ac:dyDescent="0.35"/>
  <cols>
    <col min="1" max="1" width="8.7265625" style="30" bestFit="1" customWidth="1"/>
    <col min="2" max="2" width="12.54296875" style="30" bestFit="1" customWidth="1"/>
    <col min="3" max="3" width="10.90625" style="30" bestFit="1" customWidth="1"/>
    <col min="4" max="4" width="10" style="30" bestFit="1" customWidth="1"/>
    <col min="5" max="5" width="9.453125" style="30" bestFit="1" customWidth="1"/>
    <col min="6" max="6" width="9.26953125" style="30" customWidth="1"/>
    <col min="7" max="7" width="15.08984375" style="30" bestFit="1" customWidth="1"/>
    <col min="8" max="9" width="14.90625" style="30" bestFit="1" customWidth="1"/>
    <col min="10" max="10" width="14.7265625" style="30" bestFit="1" customWidth="1"/>
    <col min="11" max="11" width="14.90625" style="30" bestFit="1" customWidth="1"/>
    <col min="12" max="12" width="18.7265625" style="30" bestFit="1" customWidth="1"/>
    <col min="13" max="13" width="27.81640625" style="30" bestFit="1" customWidth="1"/>
    <col min="14" max="16384" width="9.6328125" style="30"/>
  </cols>
  <sheetData>
    <row r="1" spans="1:13" ht="15.5" x14ac:dyDescent="0.35">
      <c r="A1" s="44" t="s">
        <v>659</v>
      </c>
    </row>
    <row r="2" spans="1:13" x14ac:dyDescent="0.35">
      <c r="A2" s="42"/>
    </row>
    <row r="3" spans="1:13" s="36" customFormat="1" ht="29" x14ac:dyDescent="0.35">
      <c r="A3" s="41" t="s">
        <v>540</v>
      </c>
      <c r="B3" s="40" t="s">
        <v>658</v>
      </c>
      <c r="C3" s="40" t="s">
        <v>657</v>
      </c>
      <c r="D3" s="40" t="s">
        <v>656</v>
      </c>
      <c r="E3" s="40" t="s">
        <v>655</v>
      </c>
      <c r="F3" s="40" t="s">
        <v>654</v>
      </c>
      <c r="G3" s="40" t="s">
        <v>653</v>
      </c>
      <c r="H3" s="40" t="s">
        <v>652</v>
      </c>
      <c r="I3" s="40" t="s">
        <v>651</v>
      </c>
      <c r="J3" s="40" t="s">
        <v>650</v>
      </c>
      <c r="K3" s="26" t="s">
        <v>649</v>
      </c>
      <c r="L3" s="40" t="s">
        <v>648</v>
      </c>
      <c r="M3" s="40" t="s">
        <v>647</v>
      </c>
    </row>
    <row r="4" spans="1:13" x14ac:dyDescent="0.35">
      <c r="A4" s="33">
        <v>3</v>
      </c>
      <c r="B4" s="31" t="s">
        <v>618</v>
      </c>
      <c r="C4" s="31">
        <v>7577538</v>
      </c>
      <c r="D4" s="31" t="s">
        <v>579</v>
      </c>
      <c r="E4" s="31" t="s">
        <v>584</v>
      </c>
      <c r="F4" s="31" t="s">
        <v>445</v>
      </c>
      <c r="G4" s="31" t="s">
        <v>646</v>
      </c>
      <c r="H4" s="32" t="s">
        <v>645</v>
      </c>
      <c r="I4" s="31" t="str">
        <f>"NM_000546"</f>
        <v>NM_000546</v>
      </c>
      <c r="J4" s="31">
        <v>509</v>
      </c>
      <c r="K4" s="31" t="str">
        <f>"89%"</f>
        <v>89%</v>
      </c>
      <c r="L4" s="31" t="s">
        <v>573</v>
      </c>
      <c r="M4" s="31" t="s">
        <v>601</v>
      </c>
    </row>
    <row r="5" spans="1:13" s="39" customFormat="1" x14ac:dyDescent="0.35">
      <c r="A5" s="35">
        <v>3</v>
      </c>
      <c r="B5" s="34" t="s">
        <v>604</v>
      </c>
      <c r="C5" s="34">
        <v>128205028</v>
      </c>
      <c r="D5" s="34" t="s">
        <v>644</v>
      </c>
      <c r="E5" s="34" t="s">
        <v>590</v>
      </c>
      <c r="F5" s="34" t="s">
        <v>178</v>
      </c>
      <c r="G5" s="34" t="s">
        <v>643</v>
      </c>
      <c r="H5" s="32" t="s">
        <v>642</v>
      </c>
      <c r="I5" s="34" t="str">
        <f>"NM_001145661"</f>
        <v>NM_001145661</v>
      </c>
      <c r="J5" s="34">
        <v>463</v>
      </c>
      <c r="K5" s="34" t="str">
        <f>"39%"</f>
        <v>39%</v>
      </c>
      <c r="L5" s="34" t="s">
        <v>638</v>
      </c>
      <c r="M5" s="34" t="s">
        <v>572</v>
      </c>
    </row>
    <row r="6" spans="1:13" x14ac:dyDescent="0.35">
      <c r="A6" s="33">
        <v>3</v>
      </c>
      <c r="B6" s="31" t="s">
        <v>604</v>
      </c>
      <c r="C6" s="31">
        <v>47139544</v>
      </c>
      <c r="D6" s="31" t="s">
        <v>641</v>
      </c>
      <c r="E6" s="31" t="s">
        <v>584</v>
      </c>
      <c r="F6" s="31" t="s">
        <v>389</v>
      </c>
      <c r="G6" s="31" t="s">
        <v>640</v>
      </c>
      <c r="H6" s="32" t="s">
        <v>639</v>
      </c>
      <c r="I6" s="31" t="str">
        <f>"NM_014159"</f>
        <v>NM_014159</v>
      </c>
      <c r="J6" s="31">
        <v>394</v>
      </c>
      <c r="K6" s="31" t="str">
        <f>"81%"</f>
        <v>81%</v>
      </c>
      <c r="L6" s="31" t="s">
        <v>638</v>
      </c>
      <c r="M6" s="31" t="s">
        <v>601</v>
      </c>
    </row>
    <row r="7" spans="1:13" x14ac:dyDescent="0.35">
      <c r="A7" s="33">
        <v>3</v>
      </c>
      <c r="B7" s="31" t="s">
        <v>608</v>
      </c>
      <c r="C7" s="31">
        <v>55133552</v>
      </c>
      <c r="D7" s="31" t="s">
        <v>578</v>
      </c>
      <c r="E7" s="31" t="s">
        <v>590</v>
      </c>
      <c r="F7" s="31" t="s">
        <v>318</v>
      </c>
      <c r="G7" s="31" t="s">
        <v>637</v>
      </c>
      <c r="H7" s="32" t="s">
        <v>636</v>
      </c>
      <c r="I7" s="31" t="str">
        <f>"NM_006206"</f>
        <v>NM_006206</v>
      </c>
      <c r="J7" s="31">
        <v>15745</v>
      </c>
      <c r="K7" s="31" t="str">
        <f>"96%"</f>
        <v>96%</v>
      </c>
      <c r="L7" s="31" t="s">
        <v>573</v>
      </c>
      <c r="M7" s="31" t="s">
        <v>601</v>
      </c>
    </row>
    <row r="8" spans="1:13" x14ac:dyDescent="0.35">
      <c r="A8" s="33">
        <v>3</v>
      </c>
      <c r="B8" s="31" t="s">
        <v>635</v>
      </c>
      <c r="C8" s="31">
        <v>123215359</v>
      </c>
      <c r="D8" s="31" t="s">
        <v>578</v>
      </c>
      <c r="E8" s="31" t="s">
        <v>590</v>
      </c>
      <c r="F8" s="31" t="s">
        <v>422</v>
      </c>
      <c r="G8" s="31" t="s">
        <v>634</v>
      </c>
      <c r="H8" s="32" t="s">
        <v>633</v>
      </c>
      <c r="I8" s="31" t="str">
        <f>"NM_001042751"</f>
        <v>NM_001042751</v>
      </c>
      <c r="J8" s="31">
        <v>1013</v>
      </c>
      <c r="K8" s="31" t="str">
        <f>"40%"</f>
        <v>40%</v>
      </c>
      <c r="L8" s="31" t="s">
        <v>573</v>
      </c>
      <c r="M8" s="31" t="s">
        <v>596</v>
      </c>
    </row>
    <row r="9" spans="1:13" s="36" customFormat="1" x14ac:dyDescent="0.35">
      <c r="A9" s="33">
        <v>6</v>
      </c>
      <c r="B9" s="31" t="s">
        <v>618</v>
      </c>
      <c r="C9" s="31">
        <v>7578370</v>
      </c>
      <c r="D9" s="31" t="s">
        <v>579</v>
      </c>
      <c r="E9" s="31" t="s">
        <v>584</v>
      </c>
      <c r="F9" s="31" t="s">
        <v>445</v>
      </c>
      <c r="G9" s="34" t="s">
        <v>632</v>
      </c>
      <c r="H9" s="31" t="s">
        <v>631</v>
      </c>
      <c r="I9" s="31" t="str">
        <f>"NM_000546"</f>
        <v>NM_000546</v>
      </c>
      <c r="J9" s="31">
        <v>295</v>
      </c>
      <c r="K9" s="31" t="str">
        <f>"61%"</f>
        <v>61%</v>
      </c>
      <c r="L9" s="37" t="s">
        <v>597</v>
      </c>
      <c r="M9" s="37" t="s">
        <v>601</v>
      </c>
    </row>
    <row r="10" spans="1:13" s="36" customFormat="1" x14ac:dyDescent="0.35">
      <c r="A10" s="33">
        <v>6</v>
      </c>
      <c r="B10" s="31" t="s">
        <v>580</v>
      </c>
      <c r="C10" s="31">
        <v>49415612</v>
      </c>
      <c r="D10" s="31" t="s">
        <v>584</v>
      </c>
      <c r="E10" s="31" t="s">
        <v>590</v>
      </c>
      <c r="F10" s="31" t="s">
        <v>237</v>
      </c>
      <c r="G10" s="31" t="s">
        <v>630</v>
      </c>
      <c r="H10" s="31" t="s">
        <v>629</v>
      </c>
      <c r="I10" s="31" t="str">
        <f>"NM_003482"</f>
        <v>NM_003482</v>
      </c>
      <c r="J10" s="31">
        <v>848</v>
      </c>
      <c r="K10" s="31" t="str">
        <f>"40%"</f>
        <v>40%</v>
      </c>
      <c r="L10" s="31" t="s">
        <v>573</v>
      </c>
      <c r="M10" s="31" t="s">
        <v>572</v>
      </c>
    </row>
    <row r="11" spans="1:13" s="36" customFormat="1" x14ac:dyDescent="0.35">
      <c r="A11" s="33">
        <v>6</v>
      </c>
      <c r="B11" s="31" t="s">
        <v>628</v>
      </c>
      <c r="C11" s="31">
        <v>117709143</v>
      </c>
      <c r="D11" s="31" t="s">
        <v>579</v>
      </c>
      <c r="E11" s="31" t="s">
        <v>590</v>
      </c>
      <c r="F11" s="31" t="s">
        <v>376</v>
      </c>
      <c r="G11" s="31" t="s">
        <v>627</v>
      </c>
      <c r="H11" s="32" t="s">
        <v>626</v>
      </c>
      <c r="I11" s="31" t="str">
        <f>"NM_002944"</f>
        <v>NM_002944</v>
      </c>
      <c r="J11" s="31">
        <v>800</v>
      </c>
      <c r="K11" s="31" t="str">
        <f>"36%"</f>
        <v>36%</v>
      </c>
      <c r="L11" s="31" t="s">
        <v>573</v>
      </c>
      <c r="M11" s="31" t="s">
        <v>572</v>
      </c>
    </row>
    <row r="12" spans="1:13" s="36" customFormat="1" x14ac:dyDescent="0.35">
      <c r="A12" s="33">
        <v>6</v>
      </c>
      <c r="B12" s="31" t="s">
        <v>625</v>
      </c>
      <c r="C12" s="31">
        <v>61721197</v>
      </c>
      <c r="D12" s="31" t="s">
        <v>584</v>
      </c>
      <c r="E12" s="31" t="s">
        <v>578</v>
      </c>
      <c r="F12" s="31" t="s">
        <v>465</v>
      </c>
      <c r="G12" s="31" t="s">
        <v>624</v>
      </c>
      <c r="H12" s="32" t="s">
        <v>623</v>
      </c>
      <c r="I12" s="31" t="str">
        <f>"NM_003400"</f>
        <v>NM_003400</v>
      </c>
      <c r="J12" s="31">
        <v>509</v>
      </c>
      <c r="K12" s="31" t="str">
        <f>"34%"</f>
        <v>34%</v>
      </c>
      <c r="L12" s="31" t="s">
        <v>573</v>
      </c>
      <c r="M12" s="31" t="s">
        <v>572</v>
      </c>
    </row>
    <row r="13" spans="1:13" x14ac:dyDescent="0.35">
      <c r="A13" s="33">
        <v>7</v>
      </c>
      <c r="B13" s="31" t="s">
        <v>618</v>
      </c>
      <c r="C13" s="31">
        <v>7578190</v>
      </c>
      <c r="D13" s="31" t="s">
        <v>584</v>
      </c>
      <c r="E13" s="31" t="s">
        <v>578</v>
      </c>
      <c r="F13" s="31" t="s">
        <v>445</v>
      </c>
      <c r="G13" s="31" t="s">
        <v>622</v>
      </c>
      <c r="H13" s="32" t="s">
        <v>621</v>
      </c>
      <c r="I13" s="31" t="s">
        <v>620</v>
      </c>
      <c r="J13" s="31">
        <v>504</v>
      </c>
      <c r="K13" s="31" t="s">
        <v>619</v>
      </c>
      <c r="L13" s="31" t="s">
        <v>573</v>
      </c>
      <c r="M13" s="31" t="s">
        <v>601</v>
      </c>
    </row>
    <row r="14" spans="1:13" x14ac:dyDescent="0.35">
      <c r="A14" s="33">
        <v>7</v>
      </c>
      <c r="B14" s="31" t="s">
        <v>618</v>
      </c>
      <c r="C14" s="31">
        <v>29497003</v>
      </c>
      <c r="D14" s="31" t="s">
        <v>579</v>
      </c>
      <c r="E14" s="31" t="s">
        <v>584</v>
      </c>
      <c r="F14" s="31" t="s">
        <v>287</v>
      </c>
      <c r="G14" s="31" t="s">
        <v>617</v>
      </c>
      <c r="H14" s="32" t="s">
        <v>616</v>
      </c>
      <c r="I14" s="31" t="s">
        <v>615</v>
      </c>
      <c r="J14" s="31">
        <v>482</v>
      </c>
      <c r="K14" s="31" t="s">
        <v>614</v>
      </c>
      <c r="L14" s="31" t="s">
        <v>613</v>
      </c>
      <c r="M14" s="31" t="s">
        <v>601</v>
      </c>
    </row>
    <row r="15" spans="1:13" s="36" customFormat="1" x14ac:dyDescent="0.35">
      <c r="A15" s="33">
        <v>8</v>
      </c>
      <c r="B15" s="37" t="s">
        <v>608</v>
      </c>
      <c r="C15" s="32">
        <v>55144129</v>
      </c>
      <c r="D15" s="32" t="s">
        <v>579</v>
      </c>
      <c r="E15" s="32" t="s">
        <v>584</v>
      </c>
      <c r="F15" s="32" t="s">
        <v>318</v>
      </c>
      <c r="G15" s="32" t="s">
        <v>612</v>
      </c>
      <c r="H15" s="32" t="s">
        <v>611</v>
      </c>
      <c r="I15" s="32" t="s">
        <v>605</v>
      </c>
      <c r="J15" s="32">
        <v>625</v>
      </c>
      <c r="K15" s="38">
        <v>0.61</v>
      </c>
      <c r="L15" s="37" t="s">
        <v>573</v>
      </c>
      <c r="M15" s="32" t="s">
        <v>596</v>
      </c>
    </row>
    <row r="16" spans="1:13" s="36" customFormat="1" x14ac:dyDescent="0.35">
      <c r="A16" s="35">
        <v>8</v>
      </c>
      <c r="B16" s="32" t="s">
        <v>608</v>
      </c>
      <c r="C16" s="32">
        <v>55141084</v>
      </c>
      <c r="D16" s="32" t="s">
        <v>579</v>
      </c>
      <c r="E16" s="32" t="s">
        <v>578</v>
      </c>
      <c r="F16" s="32" t="s">
        <v>318</v>
      </c>
      <c r="G16" s="32" t="s">
        <v>610</v>
      </c>
      <c r="H16" s="32" t="s">
        <v>609</v>
      </c>
      <c r="I16" s="32" t="s">
        <v>605</v>
      </c>
      <c r="J16" s="32">
        <v>695</v>
      </c>
      <c r="K16" s="38">
        <v>0.61</v>
      </c>
      <c r="L16" s="37" t="s">
        <v>573</v>
      </c>
      <c r="M16" s="32" t="s">
        <v>596</v>
      </c>
    </row>
    <row r="17" spans="1:13" s="36" customFormat="1" x14ac:dyDescent="0.35">
      <c r="A17" s="33">
        <v>8</v>
      </c>
      <c r="B17" s="37" t="s">
        <v>608</v>
      </c>
      <c r="C17" s="32">
        <v>55152101</v>
      </c>
      <c r="D17" s="32" t="s">
        <v>579</v>
      </c>
      <c r="E17" s="32" t="s">
        <v>578</v>
      </c>
      <c r="F17" s="32" t="s">
        <v>318</v>
      </c>
      <c r="G17" s="32" t="s">
        <v>607</v>
      </c>
      <c r="H17" s="32" t="s">
        <v>606</v>
      </c>
      <c r="I17" s="32" t="s">
        <v>605</v>
      </c>
      <c r="J17" s="32">
        <v>366</v>
      </c>
      <c r="K17" s="38">
        <v>0.6</v>
      </c>
      <c r="L17" s="37" t="s">
        <v>573</v>
      </c>
      <c r="M17" s="32" t="s">
        <v>601</v>
      </c>
    </row>
    <row r="18" spans="1:13" x14ac:dyDescent="0.35">
      <c r="A18" s="33">
        <v>9</v>
      </c>
      <c r="B18" s="31" t="s">
        <v>604</v>
      </c>
      <c r="C18" s="31">
        <v>178936095</v>
      </c>
      <c r="D18" s="31" t="s">
        <v>590</v>
      </c>
      <c r="E18" s="31" t="s">
        <v>578</v>
      </c>
      <c r="F18" s="31" t="s">
        <v>323</v>
      </c>
      <c r="G18" s="31" t="s">
        <v>603</v>
      </c>
      <c r="H18" s="32" t="s">
        <v>602</v>
      </c>
      <c r="I18" s="31" t="str">
        <f>"NM_006218"</f>
        <v>NM_006218</v>
      </c>
      <c r="J18" s="31">
        <v>1174</v>
      </c>
      <c r="K18" s="31" t="str">
        <f>"12%"</f>
        <v>12%</v>
      </c>
      <c r="L18" s="31" t="s">
        <v>573</v>
      </c>
      <c r="M18" s="31" t="s">
        <v>601</v>
      </c>
    </row>
    <row r="19" spans="1:13" x14ac:dyDescent="0.35">
      <c r="A19" s="33">
        <v>9</v>
      </c>
      <c r="B19" s="31" t="s">
        <v>600</v>
      </c>
      <c r="C19" s="31">
        <v>119148875</v>
      </c>
      <c r="D19" s="31" t="s">
        <v>578</v>
      </c>
      <c r="E19" s="31" t="s">
        <v>579</v>
      </c>
      <c r="F19" s="31" t="s">
        <v>52</v>
      </c>
      <c r="G19" s="34" t="s">
        <v>599</v>
      </c>
      <c r="H19" s="31" t="s">
        <v>598</v>
      </c>
      <c r="I19" s="31" t="str">
        <f>"NM_005188"</f>
        <v>NM_005188</v>
      </c>
      <c r="J19" s="31">
        <v>706</v>
      </c>
      <c r="K19" s="31" t="str">
        <f>"3%"</f>
        <v>3%</v>
      </c>
      <c r="L19" s="31" t="s">
        <v>597</v>
      </c>
      <c r="M19" s="31" t="s">
        <v>596</v>
      </c>
    </row>
    <row r="20" spans="1:13" x14ac:dyDescent="0.35">
      <c r="A20" s="35">
        <v>9</v>
      </c>
      <c r="B20" s="34" t="s">
        <v>595</v>
      </c>
      <c r="C20" s="34">
        <v>131953840</v>
      </c>
      <c r="D20" s="34" t="s">
        <v>594</v>
      </c>
      <c r="E20" s="34" t="s">
        <v>584</v>
      </c>
      <c r="F20" s="34" t="s">
        <v>357</v>
      </c>
      <c r="G20" s="34" t="s">
        <v>593</v>
      </c>
      <c r="H20" s="34" t="s">
        <v>592</v>
      </c>
      <c r="I20" s="34" t="str">
        <f>"NM_005732"</f>
        <v>NM_005732</v>
      </c>
      <c r="J20" s="34">
        <v>1833</v>
      </c>
      <c r="K20" s="34" t="str">
        <f>"58%"</f>
        <v>58%</v>
      </c>
      <c r="L20" s="34" t="s">
        <v>573</v>
      </c>
      <c r="M20" s="34" t="s">
        <v>572</v>
      </c>
    </row>
    <row r="21" spans="1:13" x14ac:dyDescent="0.35">
      <c r="A21" s="33">
        <v>12</v>
      </c>
      <c r="B21" s="31" t="s">
        <v>591</v>
      </c>
      <c r="C21" s="31">
        <v>3820773</v>
      </c>
      <c r="D21" s="31" t="s">
        <v>578</v>
      </c>
      <c r="E21" s="31" t="s">
        <v>590</v>
      </c>
      <c r="F21" s="31" t="s">
        <v>87</v>
      </c>
      <c r="G21" s="31" t="s">
        <v>589</v>
      </c>
      <c r="H21" s="31" t="s">
        <v>588</v>
      </c>
      <c r="I21" s="31" t="s">
        <v>587</v>
      </c>
      <c r="J21" s="31">
        <v>592</v>
      </c>
      <c r="K21" s="31" t="s">
        <v>586</v>
      </c>
      <c r="L21" s="31" t="s">
        <v>573</v>
      </c>
      <c r="M21" s="31" t="s">
        <v>572</v>
      </c>
    </row>
    <row r="22" spans="1:13" x14ac:dyDescent="0.35">
      <c r="A22" s="33">
        <v>12</v>
      </c>
      <c r="B22" s="31" t="s">
        <v>585</v>
      </c>
      <c r="C22" s="31">
        <v>8521481</v>
      </c>
      <c r="D22" s="31" t="s">
        <v>579</v>
      </c>
      <c r="E22" s="31" t="s">
        <v>584</v>
      </c>
      <c r="F22" s="31" t="s">
        <v>352</v>
      </c>
      <c r="G22" s="31" t="s">
        <v>583</v>
      </c>
      <c r="H22" s="32" t="s">
        <v>582</v>
      </c>
      <c r="I22" s="31" t="s">
        <v>581</v>
      </c>
      <c r="J22" s="31">
        <v>816</v>
      </c>
      <c r="K22" s="31" t="s">
        <v>574</v>
      </c>
      <c r="L22" s="31" t="s">
        <v>573</v>
      </c>
      <c r="M22" s="31" t="s">
        <v>572</v>
      </c>
    </row>
    <row r="23" spans="1:13" x14ac:dyDescent="0.35">
      <c r="A23" s="33">
        <v>12</v>
      </c>
      <c r="B23" s="31" t="s">
        <v>580</v>
      </c>
      <c r="C23" s="31">
        <v>52380610</v>
      </c>
      <c r="D23" s="31" t="s">
        <v>579</v>
      </c>
      <c r="E23" s="31" t="s">
        <v>578</v>
      </c>
      <c r="F23" s="31" t="s">
        <v>3</v>
      </c>
      <c r="G23" s="31" t="s">
        <v>577</v>
      </c>
      <c r="H23" s="32" t="s">
        <v>576</v>
      </c>
      <c r="I23" s="31" t="s">
        <v>575</v>
      </c>
      <c r="J23" s="31">
        <v>655</v>
      </c>
      <c r="K23" s="31" t="s">
        <v>574</v>
      </c>
      <c r="L23" s="31" t="s">
        <v>573</v>
      </c>
      <c r="M23" s="31" t="s">
        <v>572</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
  <sheetViews>
    <sheetView workbookViewId="0"/>
  </sheetViews>
  <sheetFormatPr defaultColWidth="9.6328125" defaultRowHeight="14.5" x14ac:dyDescent="0.35"/>
  <cols>
    <col min="1" max="1" width="8.36328125" style="18" bestFit="1" customWidth="1"/>
    <col min="2" max="2" width="12.54296875" style="18" bestFit="1" customWidth="1"/>
    <col min="3" max="3" width="11.08984375" style="36" customWidth="1"/>
    <col min="4" max="4" width="10" style="18" bestFit="1" customWidth="1"/>
    <col min="5" max="5" width="9.453125" style="18" bestFit="1" customWidth="1"/>
    <col min="6" max="6" width="9.26953125" style="18" customWidth="1"/>
    <col min="7" max="7" width="14.1796875" style="18" bestFit="1" customWidth="1"/>
    <col min="8" max="8" width="13.81640625" style="18" bestFit="1" customWidth="1"/>
    <col min="9" max="9" width="13.08984375" style="18" bestFit="1" customWidth="1"/>
    <col min="10" max="10" width="14.7265625" style="36" bestFit="1" customWidth="1"/>
    <col min="11" max="11" width="14.90625" style="18" bestFit="1" customWidth="1"/>
    <col min="12" max="12" width="18.7265625" style="18" bestFit="1" customWidth="1"/>
    <col min="13" max="16384" width="9.6328125" style="18"/>
  </cols>
  <sheetData>
    <row r="1" spans="1:12" ht="15.5" x14ac:dyDescent="0.35">
      <c r="A1" s="43" t="s">
        <v>687</v>
      </c>
    </row>
    <row r="3" spans="1:12" ht="29" x14ac:dyDescent="0.35">
      <c r="A3" s="41" t="s">
        <v>540</v>
      </c>
      <c r="B3" s="40" t="s">
        <v>658</v>
      </c>
      <c r="C3" s="40" t="s">
        <v>657</v>
      </c>
      <c r="D3" s="40" t="s">
        <v>656</v>
      </c>
      <c r="E3" s="40" t="s">
        <v>655</v>
      </c>
      <c r="F3" s="40" t="s">
        <v>654</v>
      </c>
      <c r="G3" s="40" t="s">
        <v>653</v>
      </c>
      <c r="H3" s="40" t="s">
        <v>652</v>
      </c>
      <c r="I3" s="40" t="s">
        <v>651</v>
      </c>
      <c r="J3" s="40" t="s">
        <v>650</v>
      </c>
      <c r="K3" s="26" t="s">
        <v>649</v>
      </c>
      <c r="L3" s="40" t="s">
        <v>648</v>
      </c>
    </row>
    <row r="4" spans="1:12" x14ac:dyDescent="0.35">
      <c r="A4" s="33">
        <v>1</v>
      </c>
      <c r="B4" s="37" t="s">
        <v>618</v>
      </c>
      <c r="C4" s="37">
        <v>7578212</v>
      </c>
      <c r="D4" s="37" t="s">
        <v>578</v>
      </c>
      <c r="E4" s="37" t="s">
        <v>590</v>
      </c>
      <c r="F4" s="37" t="s">
        <v>445</v>
      </c>
      <c r="G4" s="37" t="s">
        <v>686</v>
      </c>
      <c r="H4" s="37" t="s">
        <v>685</v>
      </c>
      <c r="I4" s="37" t="s">
        <v>620</v>
      </c>
      <c r="J4" s="37">
        <v>822</v>
      </c>
      <c r="K4" s="37" t="s">
        <v>684</v>
      </c>
      <c r="L4" s="37" t="s">
        <v>613</v>
      </c>
    </row>
    <row r="5" spans="1:12" x14ac:dyDescent="0.35">
      <c r="A5" s="33">
        <v>1</v>
      </c>
      <c r="B5" s="37" t="s">
        <v>580</v>
      </c>
      <c r="C5" s="37">
        <v>49425357</v>
      </c>
      <c r="D5" s="37" t="s">
        <v>579</v>
      </c>
      <c r="E5" s="37" t="s">
        <v>584</v>
      </c>
      <c r="F5" s="37" t="s">
        <v>237</v>
      </c>
      <c r="G5" s="37" t="s">
        <v>683</v>
      </c>
      <c r="H5" s="37" t="s">
        <v>682</v>
      </c>
      <c r="I5" s="37" t="s">
        <v>681</v>
      </c>
      <c r="J5" s="37">
        <v>1030</v>
      </c>
      <c r="K5" s="37" t="s">
        <v>680</v>
      </c>
      <c r="L5" s="37" t="s">
        <v>613</v>
      </c>
    </row>
    <row r="6" spans="1:12" x14ac:dyDescent="0.35">
      <c r="A6" s="33">
        <v>1</v>
      </c>
      <c r="B6" s="37" t="s">
        <v>608</v>
      </c>
      <c r="C6" s="37">
        <v>55131203</v>
      </c>
      <c r="D6" s="37" t="s">
        <v>590</v>
      </c>
      <c r="E6" s="37" t="s">
        <v>578</v>
      </c>
      <c r="F6" s="37" t="s">
        <v>318</v>
      </c>
      <c r="G6" s="37" t="s">
        <v>679</v>
      </c>
      <c r="H6" s="37" t="s">
        <v>678</v>
      </c>
      <c r="I6" s="37" t="str">
        <f>"NM_006206"</f>
        <v>NM_006206</v>
      </c>
      <c r="J6" s="37">
        <v>12727</v>
      </c>
      <c r="K6" s="37" t="str">
        <f>"15%"</f>
        <v>15%</v>
      </c>
      <c r="L6" s="37" t="s">
        <v>573</v>
      </c>
    </row>
    <row r="7" spans="1:12" x14ac:dyDescent="0.35">
      <c r="A7" s="33">
        <v>2</v>
      </c>
      <c r="B7" s="37" t="s">
        <v>618</v>
      </c>
      <c r="C7" s="37">
        <v>7577120</v>
      </c>
      <c r="D7" s="37" t="s">
        <v>579</v>
      </c>
      <c r="E7" s="37" t="s">
        <v>584</v>
      </c>
      <c r="F7" s="37" t="s">
        <v>445</v>
      </c>
      <c r="G7" s="37" t="s">
        <v>673</v>
      </c>
      <c r="H7" s="37" t="s">
        <v>672</v>
      </c>
      <c r="I7" s="37" t="str">
        <f>"NM_000546"</f>
        <v>NM_000546</v>
      </c>
      <c r="J7" s="37">
        <v>405</v>
      </c>
      <c r="K7" s="37" t="str">
        <f>"81%"</f>
        <v>81%</v>
      </c>
      <c r="L7" s="37" t="s">
        <v>573</v>
      </c>
    </row>
    <row r="8" spans="1:12" x14ac:dyDescent="0.35">
      <c r="A8" s="33">
        <v>2</v>
      </c>
      <c r="B8" s="37" t="s">
        <v>635</v>
      </c>
      <c r="C8" s="37">
        <v>76940481</v>
      </c>
      <c r="D8" s="37" t="s">
        <v>578</v>
      </c>
      <c r="E8" s="37" t="s">
        <v>579</v>
      </c>
      <c r="F8" s="37" t="s">
        <v>25</v>
      </c>
      <c r="G8" s="37" t="s">
        <v>677</v>
      </c>
      <c r="H8" s="37" t="s">
        <v>676</v>
      </c>
      <c r="I8" s="37" t="str">
        <f>"NM_000489"</f>
        <v>NM_000489</v>
      </c>
      <c r="J8" s="37">
        <v>561</v>
      </c>
      <c r="K8" s="37" t="str">
        <f>"77%"</f>
        <v>77%</v>
      </c>
      <c r="L8" s="37" t="s">
        <v>613</v>
      </c>
    </row>
    <row r="9" spans="1:12" x14ac:dyDescent="0.35">
      <c r="A9" s="33">
        <v>2</v>
      </c>
      <c r="B9" s="37" t="s">
        <v>591</v>
      </c>
      <c r="C9" s="37">
        <v>2130379</v>
      </c>
      <c r="D9" s="37" t="s">
        <v>578</v>
      </c>
      <c r="E9" s="37" t="s">
        <v>590</v>
      </c>
      <c r="F9" s="37" t="s">
        <v>450</v>
      </c>
      <c r="G9" s="32" t="s">
        <v>675</v>
      </c>
      <c r="H9" s="37" t="s">
        <v>674</v>
      </c>
      <c r="I9" s="37" t="str">
        <f>"NM_000548"</f>
        <v>NM_000548</v>
      </c>
      <c r="J9" s="37">
        <v>211</v>
      </c>
      <c r="K9" s="37" t="str">
        <f>"34%"</f>
        <v>34%</v>
      </c>
      <c r="L9" s="37" t="s">
        <v>597</v>
      </c>
    </row>
    <row r="10" spans="1:12" x14ac:dyDescent="0.35">
      <c r="A10" s="33">
        <v>4</v>
      </c>
      <c r="B10" s="37" t="s">
        <v>618</v>
      </c>
      <c r="C10" s="37">
        <v>7577120</v>
      </c>
      <c r="D10" s="37" t="s">
        <v>579</v>
      </c>
      <c r="E10" s="37" t="s">
        <v>584</v>
      </c>
      <c r="F10" s="37" t="s">
        <v>445</v>
      </c>
      <c r="G10" s="37" t="s">
        <v>673</v>
      </c>
      <c r="H10" s="37" t="s">
        <v>672</v>
      </c>
      <c r="I10" s="37" t="str">
        <f>"NM_000546"</f>
        <v>NM_000546</v>
      </c>
      <c r="J10" s="37">
        <v>858</v>
      </c>
      <c r="K10" s="37" t="str">
        <f>"65%"</f>
        <v>65%</v>
      </c>
      <c r="L10" s="37" t="s">
        <v>573</v>
      </c>
    </row>
    <row r="11" spans="1:12" x14ac:dyDescent="0.35">
      <c r="A11" s="33">
        <v>4</v>
      </c>
      <c r="B11" s="37" t="s">
        <v>671</v>
      </c>
      <c r="C11" s="37">
        <v>116339673</v>
      </c>
      <c r="D11" s="37" t="s">
        <v>578</v>
      </c>
      <c r="E11" s="37" t="s">
        <v>590</v>
      </c>
      <c r="F11" s="37" t="s">
        <v>261</v>
      </c>
      <c r="G11" s="37" t="s">
        <v>670</v>
      </c>
      <c r="H11" s="37" t="s">
        <v>669</v>
      </c>
      <c r="I11" s="37" t="s">
        <v>668</v>
      </c>
      <c r="J11" s="37">
        <v>14556</v>
      </c>
      <c r="K11" s="37" t="str">
        <f>"94%"</f>
        <v>94%</v>
      </c>
      <c r="L11" s="37" t="s">
        <v>573</v>
      </c>
    </row>
    <row r="12" spans="1:12" x14ac:dyDescent="0.35">
      <c r="A12" s="33">
        <v>5</v>
      </c>
      <c r="B12" s="31" t="s">
        <v>635</v>
      </c>
      <c r="C12" s="31">
        <v>76889176</v>
      </c>
      <c r="D12" s="31" t="s">
        <v>578</v>
      </c>
      <c r="E12" s="31" t="s">
        <v>579</v>
      </c>
      <c r="F12" s="31" t="s">
        <v>25</v>
      </c>
      <c r="G12" s="31" t="s">
        <v>667</v>
      </c>
      <c r="H12" s="37" t="s">
        <v>666</v>
      </c>
      <c r="I12" s="31" t="s">
        <v>665</v>
      </c>
      <c r="J12" s="31">
        <v>152</v>
      </c>
      <c r="K12" s="31" t="s">
        <v>664</v>
      </c>
      <c r="L12" s="31" t="s">
        <v>573</v>
      </c>
    </row>
    <row r="13" spans="1:12" x14ac:dyDescent="0.35">
      <c r="A13" s="33">
        <v>5</v>
      </c>
      <c r="B13" s="31" t="s">
        <v>618</v>
      </c>
      <c r="C13" s="31">
        <v>7579351</v>
      </c>
      <c r="D13" s="31" t="s">
        <v>663</v>
      </c>
      <c r="E13" s="31" t="s">
        <v>578</v>
      </c>
      <c r="F13" s="31" t="s">
        <v>445</v>
      </c>
      <c r="G13" s="31" t="s">
        <v>662</v>
      </c>
      <c r="H13" s="37" t="s">
        <v>661</v>
      </c>
      <c r="I13" s="31" t="s">
        <v>620</v>
      </c>
      <c r="J13" s="31">
        <v>138</v>
      </c>
      <c r="K13" s="31" t="s">
        <v>660</v>
      </c>
      <c r="L13" s="31" t="s">
        <v>638</v>
      </c>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
  <sheetViews>
    <sheetView workbookViewId="0"/>
  </sheetViews>
  <sheetFormatPr defaultColWidth="9.1796875" defaultRowHeight="14.5" x14ac:dyDescent="0.35"/>
  <cols>
    <col min="1" max="1" width="9.54296875" style="4" customWidth="1"/>
    <col min="2" max="2" width="15.54296875" style="4" bestFit="1" customWidth="1"/>
    <col min="3" max="3" width="10.453125" style="4" bestFit="1" customWidth="1"/>
    <col min="4" max="4" width="8.7265625" style="4" bestFit="1" customWidth="1"/>
    <col min="5" max="5" width="12.08984375" style="4" bestFit="1" customWidth="1"/>
    <col min="6" max="6" width="17.54296875" style="4" bestFit="1" customWidth="1"/>
    <col min="7" max="7" width="13.90625" style="4" bestFit="1" customWidth="1"/>
    <col min="8" max="8" width="11.08984375" style="4" bestFit="1" customWidth="1"/>
    <col min="9" max="9" width="16.1796875" style="4" bestFit="1" customWidth="1"/>
    <col min="10" max="10" width="5.1796875" style="4" bestFit="1" customWidth="1"/>
    <col min="11" max="11" width="12.08984375" style="4" bestFit="1" customWidth="1"/>
    <col min="12" max="12" width="17.54296875" style="4" bestFit="1" customWidth="1"/>
    <col min="13" max="13" width="11.54296875" style="4" bestFit="1" customWidth="1"/>
    <col min="14" max="14" width="11.08984375" style="4" bestFit="1" customWidth="1"/>
    <col min="15" max="15" width="16.1796875" style="4" bestFit="1" customWidth="1"/>
    <col min="16" max="16" width="19.7265625" style="4" bestFit="1" customWidth="1"/>
    <col min="17" max="16384" width="9.1796875" style="4"/>
  </cols>
  <sheetData>
    <row r="1" spans="1:16" ht="15.5" x14ac:dyDescent="0.35">
      <c r="A1" s="17" t="s">
        <v>717</v>
      </c>
    </row>
    <row r="3" spans="1:16" ht="21" customHeight="1" x14ac:dyDescent="0.35">
      <c r="C3" s="57"/>
      <c r="D3" s="107" t="s">
        <v>716</v>
      </c>
      <c r="E3" s="108"/>
      <c r="F3" s="108"/>
      <c r="G3" s="108"/>
      <c r="H3" s="109"/>
      <c r="I3" s="110"/>
      <c r="J3" s="107" t="s">
        <v>715</v>
      </c>
      <c r="K3" s="108"/>
      <c r="L3" s="108"/>
      <c r="M3" s="108"/>
      <c r="N3" s="109"/>
      <c r="O3" s="110"/>
      <c r="P3" s="56"/>
    </row>
    <row r="4" spans="1:16" ht="29" x14ac:dyDescent="0.35">
      <c r="A4" s="15" t="s">
        <v>540</v>
      </c>
      <c r="B4" s="15" t="s">
        <v>714</v>
      </c>
      <c r="C4" s="55" t="s">
        <v>713</v>
      </c>
      <c r="D4" s="54" t="s">
        <v>654</v>
      </c>
      <c r="E4" s="53" t="s">
        <v>658</v>
      </c>
      <c r="F4" s="53" t="s">
        <v>712</v>
      </c>
      <c r="G4" s="53" t="s">
        <v>651</v>
      </c>
      <c r="H4" s="52" t="s">
        <v>711</v>
      </c>
      <c r="I4" s="51" t="s">
        <v>710</v>
      </c>
      <c r="J4" s="54" t="s">
        <v>654</v>
      </c>
      <c r="K4" s="53" t="s">
        <v>658</v>
      </c>
      <c r="L4" s="53" t="s">
        <v>712</v>
      </c>
      <c r="M4" s="53" t="s">
        <v>651</v>
      </c>
      <c r="N4" s="52" t="s">
        <v>711</v>
      </c>
      <c r="O4" s="51" t="s">
        <v>710</v>
      </c>
      <c r="P4" s="50" t="s">
        <v>709</v>
      </c>
    </row>
    <row r="5" spans="1:16" x14ac:dyDescent="0.35">
      <c r="A5" s="48">
        <v>4</v>
      </c>
      <c r="B5" s="48" t="s">
        <v>708</v>
      </c>
      <c r="C5" s="46" t="s">
        <v>695</v>
      </c>
      <c r="D5" s="45" t="s">
        <v>42</v>
      </c>
      <c r="E5" s="48" t="s">
        <v>671</v>
      </c>
      <c r="F5" s="48">
        <v>140508929</v>
      </c>
      <c r="G5" s="48" t="s">
        <v>690</v>
      </c>
      <c r="H5" s="47" t="s">
        <v>707</v>
      </c>
      <c r="I5" s="46" t="s">
        <v>706</v>
      </c>
      <c r="J5" s="45" t="s">
        <v>42</v>
      </c>
      <c r="K5" s="48" t="s">
        <v>671</v>
      </c>
      <c r="L5" s="48">
        <v>140508696</v>
      </c>
      <c r="M5" s="48" t="s">
        <v>690</v>
      </c>
      <c r="N5" s="47" t="s">
        <v>705</v>
      </c>
      <c r="O5" s="46" t="s">
        <v>704</v>
      </c>
      <c r="P5" s="45">
        <v>28</v>
      </c>
    </row>
    <row r="6" spans="1:16" x14ac:dyDescent="0.35">
      <c r="A6" s="48">
        <v>6</v>
      </c>
      <c r="B6" s="48" t="s">
        <v>703</v>
      </c>
      <c r="C6" s="46" t="s">
        <v>695</v>
      </c>
      <c r="D6" s="45" t="s">
        <v>702</v>
      </c>
      <c r="E6" s="48" t="s">
        <v>671</v>
      </c>
      <c r="F6" s="48">
        <v>74117005</v>
      </c>
      <c r="G6" s="48" t="s">
        <v>701</v>
      </c>
      <c r="H6" s="49" t="s">
        <v>700</v>
      </c>
      <c r="I6" s="46" t="s">
        <v>699</v>
      </c>
      <c r="J6" s="45" t="s">
        <v>42</v>
      </c>
      <c r="K6" s="48" t="s">
        <v>671</v>
      </c>
      <c r="L6" s="48">
        <v>140483204</v>
      </c>
      <c r="M6" s="48" t="s">
        <v>690</v>
      </c>
      <c r="N6" s="49" t="s">
        <v>698</v>
      </c>
      <c r="O6" s="46" t="s">
        <v>697</v>
      </c>
      <c r="P6" s="45">
        <v>319</v>
      </c>
    </row>
    <row r="7" spans="1:16" x14ac:dyDescent="0.35">
      <c r="A7" s="48">
        <v>11</v>
      </c>
      <c r="B7" s="48" t="s">
        <v>696</v>
      </c>
      <c r="C7" s="46" t="s">
        <v>695</v>
      </c>
      <c r="D7" s="45" t="s">
        <v>694</v>
      </c>
      <c r="E7" s="48" t="s">
        <v>671</v>
      </c>
      <c r="F7" s="48">
        <v>138552509</v>
      </c>
      <c r="G7" s="48" t="s">
        <v>693</v>
      </c>
      <c r="H7" s="47" t="s">
        <v>692</v>
      </c>
      <c r="I7" s="46" t="s">
        <v>691</v>
      </c>
      <c r="J7" s="45" t="s">
        <v>42</v>
      </c>
      <c r="K7" s="48" t="s">
        <v>671</v>
      </c>
      <c r="L7" s="48">
        <v>140488404</v>
      </c>
      <c r="M7" s="48" t="s">
        <v>690</v>
      </c>
      <c r="N7" s="47" t="s">
        <v>689</v>
      </c>
      <c r="O7" s="46" t="s">
        <v>688</v>
      </c>
      <c r="P7" s="45">
        <v>230</v>
      </c>
    </row>
  </sheetData>
  <mergeCells count="2">
    <mergeCell ref="D3:I3"/>
    <mergeCell ref="J3:O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
  <sheetViews>
    <sheetView workbookViewId="0"/>
  </sheetViews>
  <sheetFormatPr defaultColWidth="9.1796875" defaultRowHeight="14.5" x14ac:dyDescent="0.35"/>
  <cols>
    <col min="1" max="1" width="12.81640625" style="4" bestFit="1" customWidth="1"/>
    <col min="2" max="2" width="11" style="4" customWidth="1"/>
    <col min="3" max="3" width="10.1796875" style="4" bestFit="1" customWidth="1"/>
    <col min="4" max="4" width="9.453125" style="4" bestFit="1" customWidth="1"/>
    <col min="5" max="5" width="9.1796875" style="4" customWidth="1"/>
    <col min="6" max="6" width="10.81640625" style="4" bestFit="1" customWidth="1"/>
    <col min="7" max="7" width="12.453125" style="4" bestFit="1" customWidth="1"/>
    <col min="8" max="8" width="14.26953125" style="4" bestFit="1" customWidth="1"/>
    <col min="9" max="10" width="16.81640625" style="4" bestFit="1" customWidth="1"/>
    <col min="11" max="11" width="14.453125" style="4" bestFit="1" customWidth="1"/>
    <col min="12" max="12" width="19.54296875" style="4" bestFit="1" customWidth="1"/>
    <col min="13" max="13" width="16.1796875" style="4" bestFit="1" customWidth="1"/>
    <col min="14" max="14" width="15.54296875" style="4" bestFit="1" customWidth="1"/>
    <col min="15" max="15" width="20" style="4" bestFit="1" customWidth="1"/>
    <col min="16" max="16384" width="9.1796875" style="4"/>
  </cols>
  <sheetData>
    <row r="1" spans="1:15" ht="15.5" x14ac:dyDescent="0.35">
      <c r="A1" s="17" t="s">
        <v>734</v>
      </c>
    </row>
    <row r="3" spans="1:15" ht="43.5" x14ac:dyDescent="0.35">
      <c r="A3" s="59" t="s">
        <v>658</v>
      </c>
      <c r="B3" s="59" t="s">
        <v>657</v>
      </c>
      <c r="C3" s="59" t="s">
        <v>656</v>
      </c>
      <c r="D3" s="59" t="s">
        <v>655</v>
      </c>
      <c r="E3" s="59" t="s">
        <v>654</v>
      </c>
      <c r="F3" s="60" t="s">
        <v>733</v>
      </c>
      <c r="G3" s="59" t="s">
        <v>732</v>
      </c>
      <c r="H3" s="59" t="s">
        <v>651</v>
      </c>
      <c r="I3" s="60" t="s">
        <v>731</v>
      </c>
      <c r="J3" s="60" t="s">
        <v>730</v>
      </c>
      <c r="K3" s="60" t="s">
        <v>729</v>
      </c>
      <c r="L3" s="60" t="s">
        <v>728</v>
      </c>
      <c r="M3" s="60" t="s">
        <v>727</v>
      </c>
      <c r="N3" s="60" t="s">
        <v>726</v>
      </c>
      <c r="O3" s="59" t="s">
        <v>648</v>
      </c>
    </row>
    <row r="4" spans="1:15" ht="21" customHeight="1" x14ac:dyDescent="0.35">
      <c r="A4" s="111" t="s">
        <v>725</v>
      </c>
      <c r="B4" s="112"/>
      <c r="C4" s="112"/>
      <c r="D4" s="112"/>
      <c r="E4" s="112"/>
      <c r="F4" s="112"/>
      <c r="G4" s="112"/>
      <c r="H4" s="112"/>
      <c r="I4" s="112"/>
      <c r="J4" s="112"/>
      <c r="K4" s="112"/>
      <c r="L4" s="112"/>
      <c r="M4" s="112"/>
      <c r="N4" s="112"/>
      <c r="O4" s="113"/>
    </row>
    <row r="5" spans="1:15" x14ac:dyDescent="0.35">
      <c r="A5" s="48" t="s">
        <v>604</v>
      </c>
      <c r="B5" s="48">
        <v>41266104</v>
      </c>
      <c r="C5" s="48" t="s">
        <v>578</v>
      </c>
      <c r="D5" s="48" t="s">
        <v>584</v>
      </c>
      <c r="E5" s="48" t="s">
        <v>93</v>
      </c>
      <c r="F5" s="48" t="s">
        <v>724</v>
      </c>
      <c r="G5" s="48" t="s">
        <v>723</v>
      </c>
      <c r="H5" s="48" t="str">
        <f>"NM_001904"</f>
        <v>NM_001904</v>
      </c>
      <c r="I5" s="48">
        <v>227</v>
      </c>
      <c r="J5" s="48" t="str">
        <f>"44%"</f>
        <v>44%</v>
      </c>
      <c r="K5" s="48">
        <v>668</v>
      </c>
      <c r="L5" s="58">
        <v>0</v>
      </c>
      <c r="M5" s="48">
        <v>820</v>
      </c>
      <c r="N5" s="48" t="str">
        <f>"0%"</f>
        <v>0%</v>
      </c>
      <c r="O5" s="48" t="s">
        <v>573</v>
      </c>
    </row>
    <row r="6" spans="1:15" x14ac:dyDescent="0.35">
      <c r="A6" s="48" t="s">
        <v>580</v>
      </c>
      <c r="B6" s="48">
        <v>46298743</v>
      </c>
      <c r="C6" s="48" t="s">
        <v>584</v>
      </c>
      <c r="D6" s="48" t="s">
        <v>722</v>
      </c>
      <c r="E6" s="48" t="s">
        <v>17</v>
      </c>
      <c r="F6" s="48" t="s">
        <v>721</v>
      </c>
      <c r="G6" s="48" t="s">
        <v>720</v>
      </c>
      <c r="H6" s="48" t="str">
        <f>"NM_152641"</f>
        <v>NM_152641</v>
      </c>
      <c r="I6" s="48">
        <v>274</v>
      </c>
      <c r="J6" s="48" t="str">
        <f>"48%"</f>
        <v>48%</v>
      </c>
      <c r="K6" s="48">
        <v>903</v>
      </c>
      <c r="L6" s="58">
        <v>0</v>
      </c>
      <c r="M6" s="48">
        <v>750</v>
      </c>
      <c r="N6" s="48" t="str">
        <f>"0%"</f>
        <v>0%</v>
      </c>
      <c r="O6" s="48" t="s">
        <v>719</v>
      </c>
    </row>
    <row r="7" spans="1:15" ht="21" customHeight="1" x14ac:dyDescent="0.35">
      <c r="A7" s="114" t="s">
        <v>718</v>
      </c>
      <c r="B7" s="114"/>
      <c r="C7" s="114"/>
      <c r="D7" s="114"/>
      <c r="E7" s="114"/>
      <c r="F7" s="114"/>
      <c r="G7" s="114"/>
      <c r="H7" s="114"/>
      <c r="I7" s="114"/>
      <c r="J7" s="114"/>
      <c r="K7" s="114"/>
      <c r="L7" s="114"/>
      <c r="M7" s="114"/>
      <c r="N7" s="114"/>
      <c r="O7" s="114"/>
    </row>
    <row r="8" spans="1:15" x14ac:dyDescent="0.35">
      <c r="A8" s="48" t="s">
        <v>618</v>
      </c>
      <c r="B8" s="48">
        <v>7577538</v>
      </c>
      <c r="C8" s="48" t="s">
        <v>579</v>
      </c>
      <c r="D8" s="48" t="s">
        <v>584</v>
      </c>
      <c r="E8" s="48" t="s">
        <v>445</v>
      </c>
      <c r="F8" s="48" t="s">
        <v>646</v>
      </c>
      <c r="G8" s="48" t="s">
        <v>645</v>
      </c>
      <c r="H8" s="48" t="str">
        <f>"NM_000546"</f>
        <v>NM_000546</v>
      </c>
      <c r="I8" s="48">
        <v>86</v>
      </c>
      <c r="J8" s="58">
        <v>0</v>
      </c>
      <c r="K8" s="48">
        <v>509</v>
      </c>
      <c r="L8" s="48" t="str">
        <f>"89%"</f>
        <v>89%</v>
      </c>
      <c r="M8" s="48">
        <v>465</v>
      </c>
      <c r="N8" s="48" t="str">
        <f>"0%"</f>
        <v>0%</v>
      </c>
      <c r="O8" s="48" t="s">
        <v>573</v>
      </c>
    </row>
    <row r="9" spans="1:15" x14ac:dyDescent="0.35">
      <c r="A9" s="48" t="s">
        <v>604</v>
      </c>
      <c r="B9" s="48">
        <v>128205028</v>
      </c>
      <c r="C9" s="48" t="s">
        <v>644</v>
      </c>
      <c r="D9" s="48" t="s">
        <v>590</v>
      </c>
      <c r="E9" s="48" t="s">
        <v>178</v>
      </c>
      <c r="F9" s="48" t="s">
        <v>643</v>
      </c>
      <c r="G9" s="48" t="s">
        <v>642</v>
      </c>
      <c r="H9" s="48" t="str">
        <f>"NM_001145661"</f>
        <v>NM_001145661</v>
      </c>
      <c r="I9" s="48">
        <v>64</v>
      </c>
      <c r="J9" s="58">
        <v>0</v>
      </c>
      <c r="K9" s="48">
        <v>463</v>
      </c>
      <c r="L9" s="48" t="str">
        <f>"39%"</f>
        <v>39%</v>
      </c>
      <c r="M9" s="48">
        <v>501</v>
      </c>
      <c r="N9" s="48" t="str">
        <f>"0%"</f>
        <v>0%</v>
      </c>
      <c r="O9" s="48" t="s">
        <v>638</v>
      </c>
    </row>
    <row r="10" spans="1:15" x14ac:dyDescent="0.35">
      <c r="A10" s="48" t="s">
        <v>604</v>
      </c>
      <c r="B10" s="48">
        <v>47139544</v>
      </c>
      <c r="C10" s="48" t="s">
        <v>641</v>
      </c>
      <c r="D10" s="48" t="s">
        <v>584</v>
      </c>
      <c r="E10" s="48" t="s">
        <v>389</v>
      </c>
      <c r="F10" s="48" t="s">
        <v>640</v>
      </c>
      <c r="G10" s="48" t="s">
        <v>639</v>
      </c>
      <c r="H10" s="48" t="str">
        <f>"NM_014159"</f>
        <v>NM_014159</v>
      </c>
      <c r="I10" s="48">
        <v>229</v>
      </c>
      <c r="J10" s="58">
        <v>0</v>
      </c>
      <c r="K10" s="48">
        <v>394</v>
      </c>
      <c r="L10" s="48" t="str">
        <f>"81%"</f>
        <v>81%</v>
      </c>
      <c r="M10" s="48">
        <v>562</v>
      </c>
      <c r="N10" s="48" t="str">
        <f>"0%"</f>
        <v>0%</v>
      </c>
      <c r="O10" s="48" t="s">
        <v>638</v>
      </c>
    </row>
    <row r="11" spans="1:15" x14ac:dyDescent="0.35">
      <c r="A11" s="48" t="s">
        <v>608</v>
      </c>
      <c r="B11" s="48">
        <v>55133552</v>
      </c>
      <c r="C11" s="48" t="s">
        <v>578</v>
      </c>
      <c r="D11" s="48" t="s">
        <v>590</v>
      </c>
      <c r="E11" s="48" t="s">
        <v>318</v>
      </c>
      <c r="F11" s="48" t="s">
        <v>637</v>
      </c>
      <c r="G11" s="48" t="s">
        <v>636</v>
      </c>
      <c r="H11" s="48" t="str">
        <f>"NM_006206"</f>
        <v>NM_006206</v>
      </c>
      <c r="I11" s="48">
        <v>239</v>
      </c>
      <c r="J11" s="58">
        <v>0</v>
      </c>
      <c r="K11" s="48">
        <v>15745</v>
      </c>
      <c r="L11" s="48" t="str">
        <f>"96%"</f>
        <v>96%</v>
      </c>
      <c r="M11" s="48">
        <v>809</v>
      </c>
      <c r="N11" s="48" t="str">
        <f>"0%"</f>
        <v>0%</v>
      </c>
      <c r="O11" s="48" t="s">
        <v>573</v>
      </c>
    </row>
    <row r="12" spans="1:15" x14ac:dyDescent="0.35">
      <c r="A12" s="48" t="s">
        <v>635</v>
      </c>
      <c r="B12" s="48">
        <v>123215359</v>
      </c>
      <c r="C12" s="48" t="s">
        <v>578</v>
      </c>
      <c r="D12" s="48" t="s">
        <v>590</v>
      </c>
      <c r="E12" s="48" t="s">
        <v>422</v>
      </c>
      <c r="F12" s="48" t="s">
        <v>634</v>
      </c>
      <c r="G12" s="48" t="s">
        <v>633</v>
      </c>
      <c r="H12" s="48" t="str">
        <f>"NM_001042751"</f>
        <v>NM_001042751</v>
      </c>
      <c r="I12" s="48">
        <v>288</v>
      </c>
      <c r="J12" s="58">
        <v>0</v>
      </c>
      <c r="K12" s="48">
        <v>1013</v>
      </c>
      <c r="L12" s="48" t="str">
        <f>"40%"</f>
        <v>40%</v>
      </c>
      <c r="M12" s="48">
        <v>732</v>
      </c>
      <c r="N12" s="48" t="str">
        <f>"0%"</f>
        <v>0%</v>
      </c>
      <c r="O12" s="48" t="s">
        <v>573</v>
      </c>
    </row>
  </sheetData>
  <mergeCells count="2">
    <mergeCell ref="A4:O4"/>
    <mergeCell ref="A7:O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32219"/>
  <sheetViews>
    <sheetView workbookViewId="0"/>
  </sheetViews>
  <sheetFormatPr defaultColWidth="11.81640625" defaultRowHeight="12.5" x14ac:dyDescent="0.25"/>
  <cols>
    <col min="1" max="1" width="8.7265625" style="61" bestFit="1" customWidth="1"/>
    <col min="2" max="2" width="28.26953125" style="61" bestFit="1" customWidth="1"/>
    <col min="3" max="3" width="25.54296875" style="62" customWidth="1"/>
    <col min="4" max="4" width="25.90625" style="62" bestFit="1" customWidth="1"/>
    <col min="5" max="5" width="25.90625" style="62" customWidth="1"/>
    <col min="6" max="6" width="16.81640625" style="61" customWidth="1"/>
    <col min="7" max="7" width="13.453125" style="61" customWidth="1"/>
    <col min="8" max="16384" width="11.81640625" style="61"/>
  </cols>
  <sheetData>
    <row r="1" spans="1:7" ht="15.5" x14ac:dyDescent="0.35">
      <c r="A1" s="73" t="s">
        <v>816</v>
      </c>
    </row>
    <row r="3" spans="1:7" ht="43.5" x14ac:dyDescent="0.25">
      <c r="A3" s="41" t="s">
        <v>540</v>
      </c>
      <c r="B3" s="27" t="s">
        <v>538</v>
      </c>
      <c r="C3" s="28" t="s">
        <v>739</v>
      </c>
      <c r="D3" s="28" t="s">
        <v>738</v>
      </c>
      <c r="E3" s="28" t="s">
        <v>737</v>
      </c>
      <c r="F3" s="28" t="s">
        <v>736</v>
      </c>
      <c r="G3" s="28" t="s">
        <v>814</v>
      </c>
    </row>
    <row r="4" spans="1:7" ht="14.5" x14ac:dyDescent="0.35">
      <c r="A4" s="71">
        <v>1</v>
      </c>
      <c r="B4" s="70" t="s">
        <v>495</v>
      </c>
      <c r="C4" s="69">
        <v>74</v>
      </c>
      <c r="D4" s="68">
        <v>3.2173913043478262</v>
      </c>
      <c r="E4" s="67">
        <v>6</v>
      </c>
      <c r="F4" s="67">
        <v>4</v>
      </c>
      <c r="G4" s="67">
        <v>0</v>
      </c>
    </row>
    <row r="5" spans="1:7" ht="14.5" x14ac:dyDescent="0.35">
      <c r="A5" s="71">
        <v>2</v>
      </c>
      <c r="B5" s="70" t="s">
        <v>495</v>
      </c>
      <c r="C5" s="69">
        <v>114</v>
      </c>
      <c r="D5" s="68">
        <v>4.9565217391304346</v>
      </c>
      <c r="E5" s="67">
        <v>11</v>
      </c>
      <c r="F5" s="67">
        <v>6</v>
      </c>
      <c r="G5" s="67">
        <v>2</v>
      </c>
    </row>
    <row r="6" spans="1:7" ht="14.5" x14ac:dyDescent="0.35">
      <c r="A6" s="71">
        <v>3</v>
      </c>
      <c r="B6" s="70" t="s">
        <v>495</v>
      </c>
      <c r="C6" s="69">
        <v>51</v>
      </c>
      <c r="D6" s="68">
        <v>2.2173913043478262</v>
      </c>
      <c r="E6" s="67">
        <v>5</v>
      </c>
      <c r="F6" s="67">
        <v>2</v>
      </c>
      <c r="G6" s="67">
        <v>1</v>
      </c>
    </row>
    <row r="7" spans="1:7" ht="14.5" x14ac:dyDescent="0.35">
      <c r="A7" s="71">
        <v>4</v>
      </c>
      <c r="B7" s="70" t="s">
        <v>495</v>
      </c>
      <c r="C7" s="69">
        <v>104</v>
      </c>
      <c r="D7" s="68">
        <v>4.5217391304347823</v>
      </c>
      <c r="E7" s="67">
        <v>10</v>
      </c>
      <c r="F7" s="67">
        <v>12</v>
      </c>
      <c r="G7" s="67">
        <v>0</v>
      </c>
    </row>
    <row r="8" spans="1:7" ht="14.5" x14ac:dyDescent="0.35">
      <c r="A8" s="71">
        <v>5</v>
      </c>
      <c r="B8" s="70" t="s">
        <v>495</v>
      </c>
      <c r="C8" s="69">
        <v>128</v>
      </c>
      <c r="D8" s="68">
        <v>5.5652173913043477</v>
      </c>
      <c r="E8" s="67">
        <v>13</v>
      </c>
      <c r="F8" s="67">
        <v>26</v>
      </c>
      <c r="G8" s="67">
        <v>1</v>
      </c>
    </row>
    <row r="9" spans="1:7" ht="14.5" x14ac:dyDescent="0.35">
      <c r="A9" s="71">
        <v>6</v>
      </c>
      <c r="B9" s="70" t="s">
        <v>501</v>
      </c>
      <c r="C9" s="69">
        <v>65</v>
      </c>
      <c r="D9" s="68">
        <v>2.8260869565217392</v>
      </c>
      <c r="E9" s="67">
        <v>5</v>
      </c>
      <c r="F9" s="67">
        <v>5</v>
      </c>
      <c r="G9" s="67">
        <v>4</v>
      </c>
    </row>
    <row r="10" spans="1:7" ht="14.5" x14ac:dyDescent="0.35">
      <c r="A10" s="71">
        <v>7</v>
      </c>
      <c r="B10" s="70" t="s">
        <v>501</v>
      </c>
      <c r="C10" s="69">
        <v>46</v>
      </c>
      <c r="D10" s="68">
        <v>2</v>
      </c>
      <c r="E10" s="67">
        <v>5</v>
      </c>
      <c r="F10" s="67">
        <v>4</v>
      </c>
      <c r="G10" s="67">
        <v>0</v>
      </c>
    </row>
    <row r="11" spans="1:7" ht="14.5" x14ac:dyDescent="0.35">
      <c r="A11" s="71">
        <v>8</v>
      </c>
      <c r="B11" s="70" t="s">
        <v>495</v>
      </c>
      <c r="C11" s="69">
        <v>30</v>
      </c>
      <c r="D11" s="68">
        <v>1.3043478260869565</v>
      </c>
      <c r="E11" s="67">
        <v>4</v>
      </c>
      <c r="F11" s="67">
        <v>0</v>
      </c>
      <c r="G11" s="67">
        <v>1</v>
      </c>
    </row>
    <row r="12" spans="1:7" ht="14.5" x14ac:dyDescent="0.35">
      <c r="A12" s="71">
        <v>9</v>
      </c>
      <c r="B12" s="70" t="s">
        <v>501</v>
      </c>
      <c r="C12" s="69">
        <v>43</v>
      </c>
      <c r="D12" s="68">
        <v>1.8695652173913044</v>
      </c>
      <c r="E12" s="67">
        <v>5</v>
      </c>
      <c r="F12" s="67">
        <v>1</v>
      </c>
      <c r="G12" s="67">
        <v>1</v>
      </c>
    </row>
    <row r="13" spans="1:7" ht="14.5" x14ac:dyDescent="0.35">
      <c r="A13" s="71">
        <v>10</v>
      </c>
      <c r="B13" s="70" t="s">
        <v>495</v>
      </c>
      <c r="C13" s="69">
        <v>51</v>
      </c>
      <c r="D13" s="68">
        <v>2.2173913043478262</v>
      </c>
      <c r="E13" s="67">
        <v>3</v>
      </c>
      <c r="F13" s="67">
        <v>2</v>
      </c>
      <c r="G13" s="67">
        <v>0</v>
      </c>
    </row>
    <row r="14" spans="1:7" ht="14.5" x14ac:dyDescent="0.35">
      <c r="A14" s="71">
        <v>11</v>
      </c>
      <c r="B14" s="72" t="s">
        <v>490</v>
      </c>
      <c r="C14" s="69">
        <v>1</v>
      </c>
      <c r="D14" s="68">
        <v>4.3478260869565216E-2</v>
      </c>
      <c r="E14" s="67">
        <v>0</v>
      </c>
      <c r="F14" s="67">
        <v>0</v>
      </c>
      <c r="G14" s="67">
        <v>0</v>
      </c>
    </row>
    <row r="15" spans="1:7" ht="14.5" x14ac:dyDescent="0.35">
      <c r="A15" s="71">
        <v>12</v>
      </c>
      <c r="B15" s="70" t="s">
        <v>483</v>
      </c>
      <c r="C15" s="69">
        <v>7</v>
      </c>
      <c r="D15" s="68">
        <v>0.30434782608695654</v>
      </c>
      <c r="E15" s="67">
        <v>0</v>
      </c>
      <c r="F15" s="67">
        <v>0</v>
      </c>
      <c r="G15" s="67">
        <v>1</v>
      </c>
    </row>
    <row r="17" spans="7:7" x14ac:dyDescent="0.25">
      <c r="G17" s="63"/>
    </row>
    <row r="18" spans="7:7" x14ac:dyDescent="0.25">
      <c r="G18" s="63"/>
    </row>
    <row r="19" spans="7:7" x14ac:dyDescent="0.25">
      <c r="G19" s="63"/>
    </row>
    <row r="20" spans="7:7" x14ac:dyDescent="0.25">
      <c r="G20" s="63"/>
    </row>
    <row r="21" spans="7:7" x14ac:dyDescent="0.25">
      <c r="G21" s="63"/>
    </row>
    <row r="22" spans="7:7" x14ac:dyDescent="0.25">
      <c r="G22" s="63"/>
    </row>
    <row r="23" spans="7:7" x14ac:dyDescent="0.25">
      <c r="G23" s="63"/>
    </row>
    <row r="24" spans="7:7" x14ac:dyDescent="0.25">
      <c r="G24" s="63"/>
    </row>
    <row r="25" spans="7:7" x14ac:dyDescent="0.25">
      <c r="G25" s="63"/>
    </row>
    <row r="26" spans="7:7" x14ac:dyDescent="0.25">
      <c r="G26" s="63"/>
    </row>
    <row r="27" spans="7:7" x14ac:dyDescent="0.25">
      <c r="G27" s="63"/>
    </row>
    <row r="16387" spans="7:7" ht="13" x14ac:dyDescent="0.3">
      <c r="G16387" s="66" t="s">
        <v>735</v>
      </c>
    </row>
    <row r="16388" spans="7:7" x14ac:dyDescent="0.25">
      <c r="G16388" s="65">
        <v>1</v>
      </c>
    </row>
    <row r="16389" spans="7:7" x14ac:dyDescent="0.25">
      <c r="G16389" s="65">
        <v>1</v>
      </c>
    </row>
    <row r="16390" spans="7:7" x14ac:dyDescent="0.25">
      <c r="G16390" s="65">
        <v>1</v>
      </c>
    </row>
    <row r="16391" spans="7:7" x14ac:dyDescent="0.25">
      <c r="G16391" s="61">
        <v>1</v>
      </c>
    </row>
    <row r="16392" spans="7:7" x14ac:dyDescent="0.25">
      <c r="G16392" s="65">
        <v>1</v>
      </c>
    </row>
    <row r="16393" spans="7:7" x14ac:dyDescent="0.25">
      <c r="G16393" s="65">
        <v>4</v>
      </c>
    </row>
    <row r="16394" spans="7:7" x14ac:dyDescent="0.25">
      <c r="G16394" s="65">
        <v>0</v>
      </c>
    </row>
    <row r="16395" spans="7:7" x14ac:dyDescent="0.25">
      <c r="G16395" s="65">
        <v>0</v>
      </c>
    </row>
    <row r="16396" spans="7:7" x14ac:dyDescent="0.25">
      <c r="G16396" s="65">
        <v>0</v>
      </c>
    </row>
    <row r="16397" spans="7:7" x14ac:dyDescent="0.25">
      <c r="G16397" s="65">
        <v>0</v>
      </c>
    </row>
    <row r="16398" spans="7:7" x14ac:dyDescent="0.25">
      <c r="G16398" s="65">
        <v>2</v>
      </c>
    </row>
    <row r="16399" spans="7:7" x14ac:dyDescent="0.25">
      <c r="G16399" s="65">
        <v>0</v>
      </c>
    </row>
    <row r="16400" spans="7:7" x14ac:dyDescent="0.25">
      <c r="G16400" s="64"/>
    </row>
    <row r="16401" spans="7:7" x14ac:dyDescent="0.25">
      <c r="G16401" s="63"/>
    </row>
    <row r="16402" spans="7:7" x14ac:dyDescent="0.25">
      <c r="G16402" s="63"/>
    </row>
    <row r="16403" spans="7:7" x14ac:dyDescent="0.25">
      <c r="G16403" s="63"/>
    </row>
    <row r="16404" spans="7:7" x14ac:dyDescent="0.25">
      <c r="G16404" s="63"/>
    </row>
    <row r="16405" spans="7:7" x14ac:dyDescent="0.25">
      <c r="G16405" s="63"/>
    </row>
    <row r="16406" spans="7:7" x14ac:dyDescent="0.25">
      <c r="G16406" s="63"/>
    </row>
    <row r="16407" spans="7:7" x14ac:dyDescent="0.25">
      <c r="G16407" s="63"/>
    </row>
    <row r="16408" spans="7:7" x14ac:dyDescent="0.25">
      <c r="G16408" s="63"/>
    </row>
    <row r="16409" spans="7:7" x14ac:dyDescent="0.25">
      <c r="G16409" s="63"/>
    </row>
    <row r="16410" spans="7:7" x14ac:dyDescent="0.25">
      <c r="G16410" s="63"/>
    </row>
    <row r="16411" spans="7:7" x14ac:dyDescent="0.25">
      <c r="G16411" s="63"/>
    </row>
    <row r="32771" spans="7:7" ht="13" x14ac:dyDescent="0.3">
      <c r="G32771" s="66" t="s">
        <v>735</v>
      </c>
    </row>
    <row r="32772" spans="7:7" x14ac:dyDescent="0.25">
      <c r="G32772" s="65">
        <v>1</v>
      </c>
    </row>
    <row r="32773" spans="7:7" x14ac:dyDescent="0.25">
      <c r="G32773" s="65">
        <v>1</v>
      </c>
    </row>
    <row r="32774" spans="7:7" x14ac:dyDescent="0.25">
      <c r="G32774" s="65">
        <v>1</v>
      </c>
    </row>
    <row r="32775" spans="7:7" x14ac:dyDescent="0.25">
      <c r="G32775" s="61">
        <v>1</v>
      </c>
    </row>
    <row r="32776" spans="7:7" x14ac:dyDescent="0.25">
      <c r="G32776" s="65">
        <v>1</v>
      </c>
    </row>
    <row r="32777" spans="7:7" x14ac:dyDescent="0.25">
      <c r="G32777" s="65">
        <v>4</v>
      </c>
    </row>
    <row r="32778" spans="7:7" x14ac:dyDescent="0.25">
      <c r="G32778" s="65">
        <v>0</v>
      </c>
    </row>
    <row r="32779" spans="7:7" x14ac:dyDescent="0.25">
      <c r="G32779" s="65">
        <v>0</v>
      </c>
    </row>
    <row r="32780" spans="7:7" x14ac:dyDescent="0.25">
      <c r="G32780" s="65">
        <v>0</v>
      </c>
    </row>
    <row r="32781" spans="7:7" x14ac:dyDescent="0.25">
      <c r="G32781" s="65">
        <v>0</v>
      </c>
    </row>
    <row r="32782" spans="7:7" x14ac:dyDescent="0.25">
      <c r="G32782" s="65">
        <v>2</v>
      </c>
    </row>
    <row r="32783" spans="7:7" x14ac:dyDescent="0.25">
      <c r="G32783" s="65">
        <v>0</v>
      </c>
    </row>
    <row r="32784" spans="7:7" x14ac:dyDescent="0.25">
      <c r="G32784" s="64"/>
    </row>
    <row r="32785" spans="7:7" x14ac:dyDescent="0.25">
      <c r="G32785" s="63"/>
    </row>
    <row r="32786" spans="7:7" x14ac:dyDescent="0.25">
      <c r="G32786" s="63"/>
    </row>
    <row r="32787" spans="7:7" x14ac:dyDescent="0.25">
      <c r="G32787" s="63"/>
    </row>
    <row r="32788" spans="7:7" x14ac:dyDescent="0.25">
      <c r="G32788" s="63"/>
    </row>
    <row r="32789" spans="7:7" x14ac:dyDescent="0.25">
      <c r="G32789" s="63"/>
    </row>
    <row r="32790" spans="7:7" x14ac:dyDescent="0.25">
      <c r="G32790" s="63"/>
    </row>
    <row r="32791" spans="7:7" x14ac:dyDescent="0.25">
      <c r="G32791" s="63"/>
    </row>
    <row r="32792" spans="7:7" x14ac:dyDescent="0.25">
      <c r="G32792" s="63"/>
    </row>
    <row r="32793" spans="7:7" x14ac:dyDescent="0.25">
      <c r="G32793" s="63"/>
    </row>
    <row r="32794" spans="7:7" x14ac:dyDescent="0.25">
      <c r="G32794" s="63"/>
    </row>
    <row r="32795" spans="7:7" x14ac:dyDescent="0.25">
      <c r="G32795" s="63"/>
    </row>
    <row r="49155" spans="7:7" ht="13" x14ac:dyDescent="0.3">
      <c r="G49155" s="66" t="s">
        <v>735</v>
      </c>
    </row>
    <row r="49156" spans="7:7" x14ac:dyDescent="0.25">
      <c r="G49156" s="65">
        <v>1</v>
      </c>
    </row>
    <row r="49157" spans="7:7" x14ac:dyDescent="0.25">
      <c r="G49157" s="65">
        <v>1</v>
      </c>
    </row>
    <row r="49158" spans="7:7" x14ac:dyDescent="0.25">
      <c r="G49158" s="65">
        <v>1</v>
      </c>
    </row>
    <row r="49159" spans="7:7" x14ac:dyDescent="0.25">
      <c r="G49159" s="61">
        <v>1</v>
      </c>
    </row>
    <row r="49160" spans="7:7" x14ac:dyDescent="0.25">
      <c r="G49160" s="65">
        <v>1</v>
      </c>
    </row>
    <row r="49161" spans="7:7" x14ac:dyDescent="0.25">
      <c r="G49161" s="65">
        <v>4</v>
      </c>
    </row>
    <row r="49162" spans="7:7" x14ac:dyDescent="0.25">
      <c r="G49162" s="65">
        <v>0</v>
      </c>
    </row>
    <row r="49163" spans="7:7" x14ac:dyDescent="0.25">
      <c r="G49163" s="65">
        <v>0</v>
      </c>
    </row>
    <row r="49164" spans="7:7" x14ac:dyDescent="0.25">
      <c r="G49164" s="65">
        <v>0</v>
      </c>
    </row>
    <row r="49165" spans="7:7" x14ac:dyDescent="0.25">
      <c r="G49165" s="65">
        <v>0</v>
      </c>
    </row>
    <row r="49166" spans="7:7" x14ac:dyDescent="0.25">
      <c r="G49166" s="65">
        <v>2</v>
      </c>
    </row>
    <row r="49167" spans="7:7" x14ac:dyDescent="0.25">
      <c r="G49167" s="65">
        <v>0</v>
      </c>
    </row>
    <row r="49168" spans="7:7" x14ac:dyDescent="0.25">
      <c r="G49168" s="64"/>
    </row>
    <row r="49169" spans="7:7" x14ac:dyDescent="0.25">
      <c r="G49169" s="63"/>
    </row>
    <row r="49170" spans="7:7" x14ac:dyDescent="0.25">
      <c r="G49170" s="63"/>
    </row>
    <row r="49171" spans="7:7" x14ac:dyDescent="0.25">
      <c r="G49171" s="63"/>
    </row>
    <row r="49172" spans="7:7" x14ac:dyDescent="0.25">
      <c r="G49172" s="63"/>
    </row>
    <row r="49173" spans="7:7" x14ac:dyDescent="0.25">
      <c r="G49173" s="63"/>
    </row>
    <row r="49174" spans="7:7" x14ac:dyDescent="0.25">
      <c r="G49174" s="63"/>
    </row>
    <row r="49175" spans="7:7" x14ac:dyDescent="0.25">
      <c r="G49175" s="63"/>
    </row>
    <row r="49176" spans="7:7" x14ac:dyDescent="0.25">
      <c r="G49176" s="63"/>
    </row>
    <row r="49177" spans="7:7" x14ac:dyDescent="0.25">
      <c r="G49177" s="63"/>
    </row>
    <row r="49178" spans="7:7" x14ac:dyDescent="0.25">
      <c r="G49178" s="63"/>
    </row>
    <row r="49179" spans="7:7" x14ac:dyDescent="0.25">
      <c r="G49179" s="63"/>
    </row>
    <row r="65539" spans="7:7" ht="13" x14ac:dyDescent="0.3">
      <c r="G65539" s="66" t="s">
        <v>735</v>
      </c>
    </row>
    <row r="65540" spans="7:7" x14ac:dyDescent="0.25">
      <c r="G65540" s="65">
        <v>1</v>
      </c>
    </row>
    <row r="65541" spans="7:7" x14ac:dyDescent="0.25">
      <c r="G65541" s="65">
        <v>1</v>
      </c>
    </row>
    <row r="65542" spans="7:7" x14ac:dyDescent="0.25">
      <c r="G65542" s="65">
        <v>1</v>
      </c>
    </row>
    <row r="65543" spans="7:7" x14ac:dyDescent="0.25">
      <c r="G65543" s="61">
        <v>1</v>
      </c>
    </row>
    <row r="65544" spans="7:7" x14ac:dyDescent="0.25">
      <c r="G65544" s="65">
        <v>1</v>
      </c>
    </row>
    <row r="65545" spans="7:7" x14ac:dyDescent="0.25">
      <c r="G65545" s="65">
        <v>4</v>
      </c>
    </row>
    <row r="65546" spans="7:7" x14ac:dyDescent="0.25">
      <c r="G65546" s="65">
        <v>0</v>
      </c>
    </row>
    <row r="65547" spans="7:7" x14ac:dyDescent="0.25">
      <c r="G65547" s="65">
        <v>0</v>
      </c>
    </row>
    <row r="65548" spans="7:7" x14ac:dyDescent="0.25">
      <c r="G65548" s="65">
        <v>0</v>
      </c>
    </row>
    <row r="65549" spans="7:7" x14ac:dyDescent="0.25">
      <c r="G65549" s="65">
        <v>0</v>
      </c>
    </row>
    <row r="65550" spans="7:7" x14ac:dyDescent="0.25">
      <c r="G65550" s="65">
        <v>2</v>
      </c>
    </row>
    <row r="65551" spans="7:7" x14ac:dyDescent="0.25">
      <c r="G65551" s="65">
        <v>0</v>
      </c>
    </row>
    <row r="65552" spans="7:7" x14ac:dyDescent="0.25">
      <c r="G65552" s="64"/>
    </row>
    <row r="65553" spans="7:7" x14ac:dyDescent="0.25">
      <c r="G65553" s="63"/>
    </row>
    <row r="65554" spans="7:7" x14ac:dyDescent="0.25">
      <c r="G65554" s="63"/>
    </row>
    <row r="65555" spans="7:7" x14ac:dyDescent="0.25">
      <c r="G65555" s="63"/>
    </row>
    <row r="65556" spans="7:7" x14ac:dyDescent="0.25">
      <c r="G65556" s="63"/>
    </row>
    <row r="65557" spans="7:7" x14ac:dyDescent="0.25">
      <c r="G65557" s="63"/>
    </row>
    <row r="65558" spans="7:7" x14ac:dyDescent="0.25">
      <c r="G65558" s="63"/>
    </row>
    <row r="65559" spans="7:7" x14ac:dyDescent="0.25">
      <c r="G65559" s="63"/>
    </row>
    <row r="65560" spans="7:7" x14ac:dyDescent="0.25">
      <c r="G65560" s="63"/>
    </row>
    <row r="65561" spans="7:7" x14ac:dyDescent="0.25">
      <c r="G65561" s="63"/>
    </row>
    <row r="65562" spans="7:7" x14ac:dyDescent="0.25">
      <c r="G65562" s="63"/>
    </row>
    <row r="65563" spans="7:7" x14ac:dyDescent="0.25">
      <c r="G65563" s="63"/>
    </row>
    <row r="81923" spans="7:7" ht="13" x14ac:dyDescent="0.3">
      <c r="G81923" s="66" t="s">
        <v>735</v>
      </c>
    </row>
    <row r="81924" spans="7:7" x14ac:dyDescent="0.25">
      <c r="G81924" s="65">
        <v>1</v>
      </c>
    </row>
    <row r="81925" spans="7:7" x14ac:dyDescent="0.25">
      <c r="G81925" s="65">
        <v>1</v>
      </c>
    </row>
    <row r="81926" spans="7:7" x14ac:dyDescent="0.25">
      <c r="G81926" s="65">
        <v>1</v>
      </c>
    </row>
    <row r="81927" spans="7:7" x14ac:dyDescent="0.25">
      <c r="G81927" s="61">
        <v>1</v>
      </c>
    </row>
    <row r="81928" spans="7:7" x14ac:dyDescent="0.25">
      <c r="G81928" s="65">
        <v>1</v>
      </c>
    </row>
    <row r="81929" spans="7:7" x14ac:dyDescent="0.25">
      <c r="G81929" s="65">
        <v>4</v>
      </c>
    </row>
    <row r="81930" spans="7:7" x14ac:dyDescent="0.25">
      <c r="G81930" s="65">
        <v>0</v>
      </c>
    </row>
    <row r="81931" spans="7:7" x14ac:dyDescent="0.25">
      <c r="G81931" s="65">
        <v>0</v>
      </c>
    </row>
    <row r="81932" spans="7:7" x14ac:dyDescent="0.25">
      <c r="G81932" s="65">
        <v>0</v>
      </c>
    </row>
    <row r="81933" spans="7:7" x14ac:dyDescent="0.25">
      <c r="G81933" s="65">
        <v>0</v>
      </c>
    </row>
    <row r="81934" spans="7:7" x14ac:dyDescent="0.25">
      <c r="G81934" s="65">
        <v>2</v>
      </c>
    </row>
    <row r="81935" spans="7:7" x14ac:dyDescent="0.25">
      <c r="G81935" s="65">
        <v>0</v>
      </c>
    </row>
    <row r="81936" spans="7:7" x14ac:dyDescent="0.25">
      <c r="G81936" s="64"/>
    </row>
    <row r="81937" spans="7:7" x14ac:dyDescent="0.25">
      <c r="G81937" s="63"/>
    </row>
    <row r="81938" spans="7:7" x14ac:dyDescent="0.25">
      <c r="G81938" s="63"/>
    </row>
    <row r="81939" spans="7:7" x14ac:dyDescent="0.25">
      <c r="G81939" s="63"/>
    </row>
    <row r="81940" spans="7:7" x14ac:dyDescent="0.25">
      <c r="G81940" s="63"/>
    </row>
    <row r="81941" spans="7:7" x14ac:dyDescent="0.25">
      <c r="G81941" s="63"/>
    </row>
    <row r="81942" spans="7:7" x14ac:dyDescent="0.25">
      <c r="G81942" s="63"/>
    </row>
    <row r="81943" spans="7:7" x14ac:dyDescent="0.25">
      <c r="G81943" s="63"/>
    </row>
    <row r="81944" spans="7:7" x14ac:dyDescent="0.25">
      <c r="G81944" s="63"/>
    </row>
    <row r="81945" spans="7:7" x14ac:dyDescent="0.25">
      <c r="G81945" s="63"/>
    </row>
    <row r="81946" spans="7:7" x14ac:dyDescent="0.25">
      <c r="G81946" s="63"/>
    </row>
    <row r="81947" spans="7:7" x14ac:dyDescent="0.25">
      <c r="G81947" s="63"/>
    </row>
    <row r="98307" spans="7:7" ht="13" x14ac:dyDescent="0.3">
      <c r="G98307" s="66" t="s">
        <v>735</v>
      </c>
    </row>
    <row r="98308" spans="7:7" x14ac:dyDescent="0.25">
      <c r="G98308" s="65">
        <v>1</v>
      </c>
    </row>
    <row r="98309" spans="7:7" x14ac:dyDescent="0.25">
      <c r="G98309" s="65">
        <v>1</v>
      </c>
    </row>
    <row r="98310" spans="7:7" x14ac:dyDescent="0.25">
      <c r="G98310" s="65">
        <v>1</v>
      </c>
    </row>
    <row r="98311" spans="7:7" x14ac:dyDescent="0.25">
      <c r="G98311" s="61">
        <v>1</v>
      </c>
    </row>
    <row r="98312" spans="7:7" x14ac:dyDescent="0.25">
      <c r="G98312" s="65">
        <v>1</v>
      </c>
    </row>
    <row r="98313" spans="7:7" x14ac:dyDescent="0.25">
      <c r="G98313" s="65">
        <v>4</v>
      </c>
    </row>
    <row r="98314" spans="7:7" x14ac:dyDescent="0.25">
      <c r="G98314" s="65">
        <v>0</v>
      </c>
    </row>
    <row r="98315" spans="7:7" x14ac:dyDescent="0.25">
      <c r="G98315" s="65">
        <v>0</v>
      </c>
    </row>
    <row r="98316" spans="7:7" x14ac:dyDescent="0.25">
      <c r="G98316" s="65">
        <v>0</v>
      </c>
    </row>
    <row r="98317" spans="7:7" x14ac:dyDescent="0.25">
      <c r="G98317" s="65">
        <v>0</v>
      </c>
    </row>
    <row r="98318" spans="7:7" x14ac:dyDescent="0.25">
      <c r="G98318" s="65">
        <v>2</v>
      </c>
    </row>
    <row r="98319" spans="7:7" x14ac:dyDescent="0.25">
      <c r="G98319" s="65">
        <v>0</v>
      </c>
    </row>
    <row r="98320" spans="7:7" x14ac:dyDescent="0.25">
      <c r="G98320" s="64"/>
    </row>
    <row r="98321" spans="7:7" x14ac:dyDescent="0.25">
      <c r="G98321" s="63"/>
    </row>
    <row r="98322" spans="7:7" x14ac:dyDescent="0.25">
      <c r="G98322" s="63"/>
    </row>
    <row r="98323" spans="7:7" x14ac:dyDescent="0.25">
      <c r="G98323" s="63"/>
    </row>
    <row r="98324" spans="7:7" x14ac:dyDescent="0.25">
      <c r="G98324" s="63"/>
    </row>
    <row r="98325" spans="7:7" x14ac:dyDescent="0.25">
      <c r="G98325" s="63"/>
    </row>
    <row r="98326" spans="7:7" x14ac:dyDescent="0.25">
      <c r="G98326" s="63"/>
    </row>
    <row r="98327" spans="7:7" x14ac:dyDescent="0.25">
      <c r="G98327" s="63"/>
    </row>
    <row r="98328" spans="7:7" x14ac:dyDescent="0.25">
      <c r="G98328" s="63"/>
    </row>
    <row r="98329" spans="7:7" x14ac:dyDescent="0.25">
      <c r="G98329" s="63"/>
    </row>
    <row r="98330" spans="7:7" x14ac:dyDescent="0.25">
      <c r="G98330" s="63"/>
    </row>
    <row r="98331" spans="7:7" x14ac:dyDescent="0.25">
      <c r="G98331" s="63"/>
    </row>
    <row r="114691" spans="7:7" ht="13" x14ac:dyDescent="0.3">
      <c r="G114691" s="66" t="s">
        <v>735</v>
      </c>
    </row>
    <row r="114692" spans="7:7" x14ac:dyDescent="0.25">
      <c r="G114692" s="65">
        <v>1</v>
      </c>
    </row>
    <row r="114693" spans="7:7" x14ac:dyDescent="0.25">
      <c r="G114693" s="65">
        <v>1</v>
      </c>
    </row>
    <row r="114694" spans="7:7" x14ac:dyDescent="0.25">
      <c r="G114694" s="65">
        <v>1</v>
      </c>
    </row>
    <row r="114695" spans="7:7" x14ac:dyDescent="0.25">
      <c r="G114695" s="61">
        <v>1</v>
      </c>
    </row>
    <row r="114696" spans="7:7" x14ac:dyDescent="0.25">
      <c r="G114696" s="65">
        <v>1</v>
      </c>
    </row>
    <row r="114697" spans="7:7" x14ac:dyDescent="0.25">
      <c r="G114697" s="65">
        <v>4</v>
      </c>
    </row>
    <row r="114698" spans="7:7" x14ac:dyDescent="0.25">
      <c r="G114698" s="65">
        <v>0</v>
      </c>
    </row>
    <row r="114699" spans="7:7" x14ac:dyDescent="0.25">
      <c r="G114699" s="65">
        <v>0</v>
      </c>
    </row>
    <row r="114700" spans="7:7" x14ac:dyDescent="0.25">
      <c r="G114700" s="65">
        <v>0</v>
      </c>
    </row>
    <row r="114701" spans="7:7" x14ac:dyDescent="0.25">
      <c r="G114701" s="65">
        <v>0</v>
      </c>
    </row>
    <row r="114702" spans="7:7" x14ac:dyDescent="0.25">
      <c r="G114702" s="65">
        <v>2</v>
      </c>
    </row>
    <row r="114703" spans="7:7" x14ac:dyDescent="0.25">
      <c r="G114703" s="65">
        <v>0</v>
      </c>
    </row>
    <row r="114704" spans="7:7" x14ac:dyDescent="0.25">
      <c r="G114704" s="64"/>
    </row>
    <row r="114705" spans="7:7" x14ac:dyDescent="0.25">
      <c r="G114705" s="63"/>
    </row>
    <row r="114706" spans="7:7" x14ac:dyDescent="0.25">
      <c r="G114706" s="63"/>
    </row>
    <row r="114707" spans="7:7" x14ac:dyDescent="0.25">
      <c r="G114707" s="63"/>
    </row>
    <row r="114708" spans="7:7" x14ac:dyDescent="0.25">
      <c r="G114708" s="63"/>
    </row>
    <row r="114709" spans="7:7" x14ac:dyDescent="0.25">
      <c r="G114709" s="63"/>
    </row>
    <row r="114710" spans="7:7" x14ac:dyDescent="0.25">
      <c r="G114710" s="63"/>
    </row>
    <row r="114711" spans="7:7" x14ac:dyDescent="0.25">
      <c r="G114711" s="63"/>
    </row>
    <row r="114712" spans="7:7" x14ac:dyDescent="0.25">
      <c r="G114712" s="63"/>
    </row>
    <row r="114713" spans="7:7" x14ac:dyDescent="0.25">
      <c r="G114713" s="63"/>
    </row>
    <row r="114714" spans="7:7" x14ac:dyDescent="0.25">
      <c r="G114714" s="63"/>
    </row>
    <row r="114715" spans="7:7" x14ac:dyDescent="0.25">
      <c r="G114715" s="63"/>
    </row>
    <row r="131075" spans="7:7" ht="13" x14ac:dyDescent="0.3">
      <c r="G131075" s="66" t="s">
        <v>735</v>
      </c>
    </row>
    <row r="131076" spans="7:7" x14ac:dyDescent="0.25">
      <c r="G131076" s="65">
        <v>1</v>
      </c>
    </row>
    <row r="131077" spans="7:7" x14ac:dyDescent="0.25">
      <c r="G131077" s="65">
        <v>1</v>
      </c>
    </row>
    <row r="131078" spans="7:7" x14ac:dyDescent="0.25">
      <c r="G131078" s="65">
        <v>1</v>
      </c>
    </row>
    <row r="131079" spans="7:7" x14ac:dyDescent="0.25">
      <c r="G131079" s="61">
        <v>1</v>
      </c>
    </row>
    <row r="131080" spans="7:7" x14ac:dyDescent="0.25">
      <c r="G131080" s="65">
        <v>1</v>
      </c>
    </row>
    <row r="131081" spans="7:7" x14ac:dyDescent="0.25">
      <c r="G131081" s="65">
        <v>4</v>
      </c>
    </row>
    <row r="131082" spans="7:7" x14ac:dyDescent="0.25">
      <c r="G131082" s="65">
        <v>0</v>
      </c>
    </row>
    <row r="131083" spans="7:7" x14ac:dyDescent="0.25">
      <c r="G131083" s="65">
        <v>0</v>
      </c>
    </row>
    <row r="131084" spans="7:7" x14ac:dyDescent="0.25">
      <c r="G131084" s="65">
        <v>0</v>
      </c>
    </row>
    <row r="131085" spans="7:7" x14ac:dyDescent="0.25">
      <c r="G131085" s="65">
        <v>0</v>
      </c>
    </row>
    <row r="131086" spans="7:7" x14ac:dyDescent="0.25">
      <c r="G131086" s="65">
        <v>2</v>
      </c>
    </row>
    <row r="131087" spans="7:7" x14ac:dyDescent="0.25">
      <c r="G131087" s="65">
        <v>0</v>
      </c>
    </row>
    <row r="131088" spans="7:7" x14ac:dyDescent="0.25">
      <c r="G131088" s="64"/>
    </row>
    <row r="131089" spans="7:7" x14ac:dyDescent="0.25">
      <c r="G131089" s="63"/>
    </row>
    <row r="131090" spans="7:7" x14ac:dyDescent="0.25">
      <c r="G131090" s="63"/>
    </row>
    <row r="131091" spans="7:7" x14ac:dyDescent="0.25">
      <c r="G131091" s="63"/>
    </row>
    <row r="131092" spans="7:7" x14ac:dyDescent="0.25">
      <c r="G131092" s="63"/>
    </row>
    <row r="131093" spans="7:7" x14ac:dyDescent="0.25">
      <c r="G131093" s="63"/>
    </row>
    <row r="131094" spans="7:7" x14ac:dyDescent="0.25">
      <c r="G131094" s="63"/>
    </row>
    <row r="131095" spans="7:7" x14ac:dyDescent="0.25">
      <c r="G131095" s="63"/>
    </row>
    <row r="131096" spans="7:7" x14ac:dyDescent="0.25">
      <c r="G131096" s="63"/>
    </row>
    <row r="131097" spans="7:7" x14ac:dyDescent="0.25">
      <c r="G131097" s="63"/>
    </row>
    <row r="131098" spans="7:7" x14ac:dyDescent="0.25">
      <c r="G131098" s="63"/>
    </row>
    <row r="131099" spans="7:7" x14ac:dyDescent="0.25">
      <c r="G131099" s="63"/>
    </row>
    <row r="147459" spans="7:7" ht="13" x14ac:dyDescent="0.3">
      <c r="G147459" s="66" t="s">
        <v>735</v>
      </c>
    </row>
    <row r="147460" spans="7:7" x14ac:dyDescent="0.25">
      <c r="G147460" s="65">
        <v>1</v>
      </c>
    </row>
    <row r="147461" spans="7:7" x14ac:dyDescent="0.25">
      <c r="G147461" s="65">
        <v>1</v>
      </c>
    </row>
    <row r="147462" spans="7:7" x14ac:dyDescent="0.25">
      <c r="G147462" s="65">
        <v>1</v>
      </c>
    </row>
    <row r="147463" spans="7:7" x14ac:dyDescent="0.25">
      <c r="G147463" s="61">
        <v>1</v>
      </c>
    </row>
    <row r="147464" spans="7:7" x14ac:dyDescent="0.25">
      <c r="G147464" s="65">
        <v>1</v>
      </c>
    </row>
    <row r="147465" spans="7:7" x14ac:dyDescent="0.25">
      <c r="G147465" s="65">
        <v>4</v>
      </c>
    </row>
    <row r="147466" spans="7:7" x14ac:dyDescent="0.25">
      <c r="G147466" s="65">
        <v>0</v>
      </c>
    </row>
    <row r="147467" spans="7:7" x14ac:dyDescent="0.25">
      <c r="G147467" s="65">
        <v>0</v>
      </c>
    </row>
    <row r="147468" spans="7:7" x14ac:dyDescent="0.25">
      <c r="G147468" s="65">
        <v>0</v>
      </c>
    </row>
    <row r="147469" spans="7:7" x14ac:dyDescent="0.25">
      <c r="G147469" s="65">
        <v>0</v>
      </c>
    </row>
    <row r="147470" spans="7:7" x14ac:dyDescent="0.25">
      <c r="G147470" s="65">
        <v>2</v>
      </c>
    </row>
    <row r="147471" spans="7:7" x14ac:dyDescent="0.25">
      <c r="G147471" s="65">
        <v>0</v>
      </c>
    </row>
    <row r="147472" spans="7:7" x14ac:dyDescent="0.25">
      <c r="G147472" s="64"/>
    </row>
    <row r="147473" spans="7:7" x14ac:dyDescent="0.25">
      <c r="G147473" s="63"/>
    </row>
    <row r="147474" spans="7:7" x14ac:dyDescent="0.25">
      <c r="G147474" s="63"/>
    </row>
    <row r="147475" spans="7:7" x14ac:dyDescent="0.25">
      <c r="G147475" s="63"/>
    </row>
    <row r="147476" spans="7:7" x14ac:dyDescent="0.25">
      <c r="G147476" s="63"/>
    </row>
    <row r="147477" spans="7:7" x14ac:dyDescent="0.25">
      <c r="G147477" s="63"/>
    </row>
    <row r="147478" spans="7:7" x14ac:dyDescent="0.25">
      <c r="G147478" s="63"/>
    </row>
    <row r="147479" spans="7:7" x14ac:dyDescent="0.25">
      <c r="G147479" s="63"/>
    </row>
    <row r="147480" spans="7:7" x14ac:dyDescent="0.25">
      <c r="G147480" s="63"/>
    </row>
    <row r="147481" spans="7:7" x14ac:dyDescent="0.25">
      <c r="G147481" s="63"/>
    </row>
    <row r="147482" spans="7:7" x14ac:dyDescent="0.25">
      <c r="G147482" s="63"/>
    </row>
    <row r="147483" spans="7:7" x14ac:dyDescent="0.25">
      <c r="G147483" s="63"/>
    </row>
    <row r="163843" spans="7:7" ht="13" x14ac:dyDescent="0.3">
      <c r="G163843" s="66" t="s">
        <v>735</v>
      </c>
    </row>
    <row r="163844" spans="7:7" x14ac:dyDescent="0.25">
      <c r="G163844" s="65">
        <v>1</v>
      </c>
    </row>
    <row r="163845" spans="7:7" x14ac:dyDescent="0.25">
      <c r="G163845" s="65">
        <v>1</v>
      </c>
    </row>
    <row r="163846" spans="7:7" x14ac:dyDescent="0.25">
      <c r="G163846" s="65">
        <v>1</v>
      </c>
    </row>
    <row r="163847" spans="7:7" x14ac:dyDescent="0.25">
      <c r="G163847" s="61">
        <v>1</v>
      </c>
    </row>
    <row r="163848" spans="7:7" x14ac:dyDescent="0.25">
      <c r="G163848" s="65">
        <v>1</v>
      </c>
    </row>
    <row r="163849" spans="7:7" x14ac:dyDescent="0.25">
      <c r="G163849" s="65">
        <v>4</v>
      </c>
    </row>
    <row r="163850" spans="7:7" x14ac:dyDescent="0.25">
      <c r="G163850" s="65">
        <v>0</v>
      </c>
    </row>
    <row r="163851" spans="7:7" x14ac:dyDescent="0.25">
      <c r="G163851" s="65">
        <v>0</v>
      </c>
    </row>
    <row r="163852" spans="7:7" x14ac:dyDescent="0.25">
      <c r="G163852" s="65">
        <v>0</v>
      </c>
    </row>
    <row r="163853" spans="7:7" x14ac:dyDescent="0.25">
      <c r="G163853" s="65">
        <v>0</v>
      </c>
    </row>
    <row r="163854" spans="7:7" x14ac:dyDescent="0.25">
      <c r="G163854" s="65">
        <v>2</v>
      </c>
    </row>
    <row r="163855" spans="7:7" x14ac:dyDescent="0.25">
      <c r="G163855" s="65">
        <v>0</v>
      </c>
    </row>
    <row r="163856" spans="7:7" x14ac:dyDescent="0.25">
      <c r="G163856" s="64"/>
    </row>
    <row r="163857" spans="7:7" x14ac:dyDescent="0.25">
      <c r="G163857" s="63"/>
    </row>
    <row r="163858" spans="7:7" x14ac:dyDescent="0.25">
      <c r="G163858" s="63"/>
    </row>
    <row r="163859" spans="7:7" x14ac:dyDescent="0.25">
      <c r="G163859" s="63"/>
    </row>
    <row r="163860" spans="7:7" x14ac:dyDescent="0.25">
      <c r="G163860" s="63"/>
    </row>
    <row r="163861" spans="7:7" x14ac:dyDescent="0.25">
      <c r="G163861" s="63"/>
    </row>
    <row r="163862" spans="7:7" x14ac:dyDescent="0.25">
      <c r="G163862" s="63"/>
    </row>
    <row r="163863" spans="7:7" x14ac:dyDescent="0.25">
      <c r="G163863" s="63"/>
    </row>
    <row r="163864" spans="7:7" x14ac:dyDescent="0.25">
      <c r="G163864" s="63"/>
    </row>
    <row r="163865" spans="7:7" x14ac:dyDescent="0.25">
      <c r="G163865" s="63"/>
    </row>
    <row r="163866" spans="7:7" x14ac:dyDescent="0.25">
      <c r="G163866" s="63"/>
    </row>
    <row r="163867" spans="7:7" x14ac:dyDescent="0.25">
      <c r="G163867" s="63"/>
    </row>
    <row r="180227" spans="7:7" ht="13" x14ac:dyDescent="0.3">
      <c r="G180227" s="66" t="s">
        <v>735</v>
      </c>
    </row>
    <row r="180228" spans="7:7" x14ac:dyDescent="0.25">
      <c r="G180228" s="65">
        <v>1</v>
      </c>
    </row>
    <row r="180229" spans="7:7" x14ac:dyDescent="0.25">
      <c r="G180229" s="65">
        <v>1</v>
      </c>
    </row>
    <row r="180230" spans="7:7" x14ac:dyDescent="0.25">
      <c r="G180230" s="65">
        <v>1</v>
      </c>
    </row>
    <row r="180231" spans="7:7" x14ac:dyDescent="0.25">
      <c r="G180231" s="61">
        <v>1</v>
      </c>
    </row>
    <row r="180232" spans="7:7" x14ac:dyDescent="0.25">
      <c r="G180232" s="65">
        <v>1</v>
      </c>
    </row>
    <row r="180233" spans="7:7" x14ac:dyDescent="0.25">
      <c r="G180233" s="65">
        <v>4</v>
      </c>
    </row>
    <row r="180234" spans="7:7" x14ac:dyDescent="0.25">
      <c r="G180234" s="65">
        <v>0</v>
      </c>
    </row>
    <row r="180235" spans="7:7" x14ac:dyDescent="0.25">
      <c r="G180235" s="65">
        <v>0</v>
      </c>
    </row>
    <row r="180236" spans="7:7" x14ac:dyDescent="0.25">
      <c r="G180236" s="65">
        <v>0</v>
      </c>
    </row>
    <row r="180237" spans="7:7" x14ac:dyDescent="0.25">
      <c r="G180237" s="65">
        <v>0</v>
      </c>
    </row>
    <row r="180238" spans="7:7" x14ac:dyDescent="0.25">
      <c r="G180238" s="65">
        <v>2</v>
      </c>
    </row>
    <row r="180239" spans="7:7" x14ac:dyDescent="0.25">
      <c r="G180239" s="65">
        <v>0</v>
      </c>
    </row>
    <row r="180240" spans="7:7" x14ac:dyDescent="0.25">
      <c r="G180240" s="64"/>
    </row>
    <row r="180241" spans="7:7" x14ac:dyDescent="0.25">
      <c r="G180241" s="63"/>
    </row>
    <row r="180242" spans="7:7" x14ac:dyDescent="0.25">
      <c r="G180242" s="63"/>
    </row>
    <row r="180243" spans="7:7" x14ac:dyDescent="0.25">
      <c r="G180243" s="63"/>
    </row>
    <row r="180244" spans="7:7" x14ac:dyDescent="0.25">
      <c r="G180244" s="63"/>
    </row>
    <row r="180245" spans="7:7" x14ac:dyDescent="0.25">
      <c r="G180245" s="63"/>
    </row>
    <row r="180246" spans="7:7" x14ac:dyDescent="0.25">
      <c r="G180246" s="63"/>
    </row>
    <row r="180247" spans="7:7" x14ac:dyDescent="0.25">
      <c r="G180247" s="63"/>
    </row>
    <row r="180248" spans="7:7" x14ac:dyDescent="0.25">
      <c r="G180248" s="63"/>
    </row>
    <row r="180249" spans="7:7" x14ac:dyDescent="0.25">
      <c r="G180249" s="63"/>
    </row>
    <row r="180250" spans="7:7" x14ac:dyDescent="0.25">
      <c r="G180250" s="63"/>
    </row>
    <row r="180251" spans="7:7" x14ac:dyDescent="0.25">
      <c r="G180251" s="63"/>
    </row>
    <row r="196611" spans="7:7" ht="13" x14ac:dyDescent="0.3">
      <c r="G196611" s="66" t="s">
        <v>735</v>
      </c>
    </row>
    <row r="196612" spans="7:7" x14ac:dyDescent="0.25">
      <c r="G196612" s="65">
        <v>1</v>
      </c>
    </row>
    <row r="196613" spans="7:7" x14ac:dyDescent="0.25">
      <c r="G196613" s="65">
        <v>1</v>
      </c>
    </row>
    <row r="196614" spans="7:7" x14ac:dyDescent="0.25">
      <c r="G196614" s="65">
        <v>1</v>
      </c>
    </row>
    <row r="196615" spans="7:7" x14ac:dyDescent="0.25">
      <c r="G196615" s="61">
        <v>1</v>
      </c>
    </row>
    <row r="196616" spans="7:7" x14ac:dyDescent="0.25">
      <c r="G196616" s="65">
        <v>1</v>
      </c>
    </row>
    <row r="196617" spans="7:7" x14ac:dyDescent="0.25">
      <c r="G196617" s="65">
        <v>4</v>
      </c>
    </row>
    <row r="196618" spans="7:7" x14ac:dyDescent="0.25">
      <c r="G196618" s="65">
        <v>0</v>
      </c>
    </row>
    <row r="196619" spans="7:7" x14ac:dyDescent="0.25">
      <c r="G196619" s="65">
        <v>0</v>
      </c>
    </row>
    <row r="196620" spans="7:7" x14ac:dyDescent="0.25">
      <c r="G196620" s="65">
        <v>0</v>
      </c>
    </row>
    <row r="196621" spans="7:7" x14ac:dyDescent="0.25">
      <c r="G196621" s="65">
        <v>0</v>
      </c>
    </row>
    <row r="196622" spans="7:7" x14ac:dyDescent="0.25">
      <c r="G196622" s="65">
        <v>2</v>
      </c>
    </row>
    <row r="196623" spans="7:7" x14ac:dyDescent="0.25">
      <c r="G196623" s="65">
        <v>0</v>
      </c>
    </row>
    <row r="196624" spans="7:7" x14ac:dyDescent="0.25">
      <c r="G196624" s="64"/>
    </row>
    <row r="196625" spans="7:7" x14ac:dyDescent="0.25">
      <c r="G196625" s="63"/>
    </row>
    <row r="196626" spans="7:7" x14ac:dyDescent="0.25">
      <c r="G196626" s="63"/>
    </row>
    <row r="196627" spans="7:7" x14ac:dyDescent="0.25">
      <c r="G196627" s="63"/>
    </row>
    <row r="196628" spans="7:7" x14ac:dyDescent="0.25">
      <c r="G196628" s="63"/>
    </row>
    <row r="196629" spans="7:7" x14ac:dyDescent="0.25">
      <c r="G196629" s="63"/>
    </row>
    <row r="196630" spans="7:7" x14ac:dyDescent="0.25">
      <c r="G196630" s="63"/>
    </row>
    <row r="196631" spans="7:7" x14ac:dyDescent="0.25">
      <c r="G196631" s="63"/>
    </row>
    <row r="196632" spans="7:7" x14ac:dyDescent="0.25">
      <c r="G196632" s="63"/>
    </row>
    <row r="196633" spans="7:7" x14ac:dyDescent="0.25">
      <c r="G196633" s="63"/>
    </row>
    <row r="196634" spans="7:7" x14ac:dyDescent="0.25">
      <c r="G196634" s="63"/>
    </row>
    <row r="196635" spans="7:7" x14ac:dyDescent="0.25">
      <c r="G196635" s="63"/>
    </row>
    <row r="212995" spans="7:7" ht="13" x14ac:dyDescent="0.3">
      <c r="G212995" s="66" t="s">
        <v>735</v>
      </c>
    </row>
    <row r="212996" spans="7:7" x14ac:dyDescent="0.25">
      <c r="G212996" s="65">
        <v>1</v>
      </c>
    </row>
    <row r="212997" spans="7:7" x14ac:dyDescent="0.25">
      <c r="G212997" s="65">
        <v>1</v>
      </c>
    </row>
    <row r="212998" spans="7:7" x14ac:dyDescent="0.25">
      <c r="G212998" s="65">
        <v>1</v>
      </c>
    </row>
    <row r="212999" spans="7:7" x14ac:dyDescent="0.25">
      <c r="G212999" s="61">
        <v>1</v>
      </c>
    </row>
    <row r="213000" spans="7:7" x14ac:dyDescent="0.25">
      <c r="G213000" s="65">
        <v>1</v>
      </c>
    </row>
    <row r="213001" spans="7:7" x14ac:dyDescent="0.25">
      <c r="G213001" s="65">
        <v>4</v>
      </c>
    </row>
    <row r="213002" spans="7:7" x14ac:dyDescent="0.25">
      <c r="G213002" s="65">
        <v>0</v>
      </c>
    </row>
    <row r="213003" spans="7:7" x14ac:dyDescent="0.25">
      <c r="G213003" s="65">
        <v>0</v>
      </c>
    </row>
    <row r="213004" spans="7:7" x14ac:dyDescent="0.25">
      <c r="G213004" s="65">
        <v>0</v>
      </c>
    </row>
    <row r="213005" spans="7:7" x14ac:dyDescent="0.25">
      <c r="G213005" s="65">
        <v>0</v>
      </c>
    </row>
    <row r="213006" spans="7:7" x14ac:dyDescent="0.25">
      <c r="G213006" s="65">
        <v>2</v>
      </c>
    </row>
    <row r="213007" spans="7:7" x14ac:dyDescent="0.25">
      <c r="G213007" s="65">
        <v>0</v>
      </c>
    </row>
    <row r="213008" spans="7:7" x14ac:dyDescent="0.25">
      <c r="G213008" s="64"/>
    </row>
    <row r="213009" spans="7:7" x14ac:dyDescent="0.25">
      <c r="G213009" s="63"/>
    </row>
    <row r="213010" spans="7:7" x14ac:dyDescent="0.25">
      <c r="G213010" s="63"/>
    </row>
    <row r="213011" spans="7:7" x14ac:dyDescent="0.25">
      <c r="G213011" s="63"/>
    </row>
    <row r="213012" spans="7:7" x14ac:dyDescent="0.25">
      <c r="G213012" s="63"/>
    </row>
    <row r="213013" spans="7:7" x14ac:dyDescent="0.25">
      <c r="G213013" s="63"/>
    </row>
    <row r="213014" spans="7:7" x14ac:dyDescent="0.25">
      <c r="G213014" s="63"/>
    </row>
    <row r="213015" spans="7:7" x14ac:dyDescent="0.25">
      <c r="G213015" s="63"/>
    </row>
    <row r="213016" spans="7:7" x14ac:dyDescent="0.25">
      <c r="G213016" s="63"/>
    </row>
    <row r="213017" spans="7:7" x14ac:dyDescent="0.25">
      <c r="G213017" s="63"/>
    </row>
    <row r="213018" spans="7:7" x14ac:dyDescent="0.25">
      <c r="G213018" s="63"/>
    </row>
    <row r="213019" spans="7:7" x14ac:dyDescent="0.25">
      <c r="G213019" s="63"/>
    </row>
    <row r="229379" spans="7:7" ht="13" x14ac:dyDescent="0.3">
      <c r="G229379" s="66" t="s">
        <v>735</v>
      </c>
    </row>
    <row r="229380" spans="7:7" x14ac:dyDescent="0.25">
      <c r="G229380" s="65">
        <v>1</v>
      </c>
    </row>
    <row r="229381" spans="7:7" x14ac:dyDescent="0.25">
      <c r="G229381" s="65">
        <v>1</v>
      </c>
    </row>
    <row r="229382" spans="7:7" x14ac:dyDescent="0.25">
      <c r="G229382" s="65">
        <v>1</v>
      </c>
    </row>
    <row r="229383" spans="7:7" x14ac:dyDescent="0.25">
      <c r="G229383" s="61">
        <v>1</v>
      </c>
    </row>
    <row r="229384" spans="7:7" x14ac:dyDescent="0.25">
      <c r="G229384" s="65">
        <v>1</v>
      </c>
    </row>
    <row r="229385" spans="7:7" x14ac:dyDescent="0.25">
      <c r="G229385" s="65">
        <v>4</v>
      </c>
    </row>
    <row r="229386" spans="7:7" x14ac:dyDescent="0.25">
      <c r="G229386" s="65">
        <v>0</v>
      </c>
    </row>
    <row r="229387" spans="7:7" x14ac:dyDescent="0.25">
      <c r="G229387" s="65">
        <v>0</v>
      </c>
    </row>
    <row r="229388" spans="7:7" x14ac:dyDescent="0.25">
      <c r="G229388" s="65">
        <v>0</v>
      </c>
    </row>
    <row r="229389" spans="7:7" x14ac:dyDescent="0.25">
      <c r="G229389" s="65">
        <v>0</v>
      </c>
    </row>
    <row r="229390" spans="7:7" x14ac:dyDescent="0.25">
      <c r="G229390" s="65">
        <v>2</v>
      </c>
    </row>
    <row r="229391" spans="7:7" x14ac:dyDescent="0.25">
      <c r="G229391" s="65">
        <v>0</v>
      </c>
    </row>
    <row r="229392" spans="7:7" x14ac:dyDescent="0.25">
      <c r="G229392" s="64"/>
    </row>
    <row r="229393" spans="7:7" x14ac:dyDescent="0.25">
      <c r="G229393" s="63"/>
    </row>
    <row r="229394" spans="7:7" x14ac:dyDescent="0.25">
      <c r="G229394" s="63"/>
    </row>
    <row r="229395" spans="7:7" x14ac:dyDescent="0.25">
      <c r="G229395" s="63"/>
    </row>
    <row r="229396" spans="7:7" x14ac:dyDescent="0.25">
      <c r="G229396" s="63"/>
    </row>
    <row r="229397" spans="7:7" x14ac:dyDescent="0.25">
      <c r="G229397" s="63"/>
    </row>
    <row r="229398" spans="7:7" x14ac:dyDescent="0.25">
      <c r="G229398" s="63"/>
    </row>
    <row r="229399" spans="7:7" x14ac:dyDescent="0.25">
      <c r="G229399" s="63"/>
    </row>
    <row r="229400" spans="7:7" x14ac:dyDescent="0.25">
      <c r="G229400" s="63"/>
    </row>
    <row r="229401" spans="7:7" x14ac:dyDescent="0.25">
      <c r="G229401" s="63"/>
    </row>
    <row r="229402" spans="7:7" x14ac:dyDescent="0.25">
      <c r="G229402" s="63"/>
    </row>
    <row r="229403" spans="7:7" x14ac:dyDescent="0.25">
      <c r="G229403" s="63"/>
    </row>
    <row r="245763" spans="7:7" ht="13" x14ac:dyDescent="0.3">
      <c r="G245763" s="66" t="s">
        <v>735</v>
      </c>
    </row>
    <row r="245764" spans="7:7" x14ac:dyDescent="0.25">
      <c r="G245764" s="65">
        <v>1</v>
      </c>
    </row>
    <row r="245765" spans="7:7" x14ac:dyDescent="0.25">
      <c r="G245765" s="65">
        <v>1</v>
      </c>
    </row>
    <row r="245766" spans="7:7" x14ac:dyDescent="0.25">
      <c r="G245766" s="65">
        <v>1</v>
      </c>
    </row>
    <row r="245767" spans="7:7" x14ac:dyDescent="0.25">
      <c r="G245767" s="61">
        <v>1</v>
      </c>
    </row>
    <row r="245768" spans="7:7" x14ac:dyDescent="0.25">
      <c r="G245768" s="65">
        <v>1</v>
      </c>
    </row>
    <row r="245769" spans="7:7" x14ac:dyDescent="0.25">
      <c r="G245769" s="65">
        <v>4</v>
      </c>
    </row>
    <row r="245770" spans="7:7" x14ac:dyDescent="0.25">
      <c r="G245770" s="65">
        <v>0</v>
      </c>
    </row>
    <row r="245771" spans="7:7" x14ac:dyDescent="0.25">
      <c r="G245771" s="65">
        <v>0</v>
      </c>
    </row>
    <row r="245772" spans="7:7" x14ac:dyDescent="0.25">
      <c r="G245772" s="65">
        <v>0</v>
      </c>
    </row>
    <row r="245773" spans="7:7" x14ac:dyDescent="0.25">
      <c r="G245773" s="65">
        <v>0</v>
      </c>
    </row>
    <row r="245774" spans="7:7" x14ac:dyDescent="0.25">
      <c r="G245774" s="65">
        <v>2</v>
      </c>
    </row>
    <row r="245775" spans="7:7" x14ac:dyDescent="0.25">
      <c r="G245775" s="65">
        <v>0</v>
      </c>
    </row>
    <row r="245776" spans="7:7" x14ac:dyDescent="0.25">
      <c r="G245776" s="64"/>
    </row>
    <row r="245777" spans="7:7" x14ac:dyDescent="0.25">
      <c r="G245777" s="63"/>
    </row>
    <row r="245778" spans="7:7" x14ac:dyDescent="0.25">
      <c r="G245778" s="63"/>
    </row>
    <row r="245779" spans="7:7" x14ac:dyDescent="0.25">
      <c r="G245779" s="63"/>
    </row>
    <row r="245780" spans="7:7" x14ac:dyDescent="0.25">
      <c r="G245780" s="63"/>
    </row>
    <row r="245781" spans="7:7" x14ac:dyDescent="0.25">
      <c r="G245781" s="63"/>
    </row>
    <row r="245782" spans="7:7" x14ac:dyDescent="0.25">
      <c r="G245782" s="63"/>
    </row>
    <row r="245783" spans="7:7" x14ac:dyDescent="0.25">
      <c r="G245783" s="63"/>
    </row>
    <row r="245784" spans="7:7" x14ac:dyDescent="0.25">
      <c r="G245784" s="63"/>
    </row>
    <row r="245785" spans="7:7" x14ac:dyDescent="0.25">
      <c r="G245785" s="63"/>
    </row>
    <row r="245786" spans="7:7" x14ac:dyDescent="0.25">
      <c r="G245786" s="63"/>
    </row>
    <row r="245787" spans="7:7" x14ac:dyDescent="0.25">
      <c r="G245787" s="63"/>
    </row>
    <row r="262147" spans="7:7" ht="13" x14ac:dyDescent="0.3">
      <c r="G262147" s="66" t="s">
        <v>735</v>
      </c>
    </row>
    <row r="262148" spans="7:7" x14ac:dyDescent="0.25">
      <c r="G262148" s="65">
        <v>1</v>
      </c>
    </row>
    <row r="262149" spans="7:7" x14ac:dyDescent="0.25">
      <c r="G262149" s="65">
        <v>1</v>
      </c>
    </row>
    <row r="262150" spans="7:7" x14ac:dyDescent="0.25">
      <c r="G262150" s="65">
        <v>1</v>
      </c>
    </row>
    <row r="262151" spans="7:7" x14ac:dyDescent="0.25">
      <c r="G262151" s="61">
        <v>1</v>
      </c>
    </row>
    <row r="262152" spans="7:7" x14ac:dyDescent="0.25">
      <c r="G262152" s="65">
        <v>1</v>
      </c>
    </row>
    <row r="262153" spans="7:7" x14ac:dyDescent="0.25">
      <c r="G262153" s="65">
        <v>4</v>
      </c>
    </row>
    <row r="262154" spans="7:7" x14ac:dyDescent="0.25">
      <c r="G262154" s="65">
        <v>0</v>
      </c>
    </row>
    <row r="262155" spans="7:7" x14ac:dyDescent="0.25">
      <c r="G262155" s="65">
        <v>0</v>
      </c>
    </row>
    <row r="262156" spans="7:7" x14ac:dyDescent="0.25">
      <c r="G262156" s="65">
        <v>0</v>
      </c>
    </row>
    <row r="262157" spans="7:7" x14ac:dyDescent="0.25">
      <c r="G262157" s="65">
        <v>0</v>
      </c>
    </row>
    <row r="262158" spans="7:7" x14ac:dyDescent="0.25">
      <c r="G262158" s="65">
        <v>2</v>
      </c>
    </row>
    <row r="262159" spans="7:7" x14ac:dyDescent="0.25">
      <c r="G262159" s="65">
        <v>0</v>
      </c>
    </row>
    <row r="262160" spans="7:7" x14ac:dyDescent="0.25">
      <c r="G262160" s="64"/>
    </row>
    <row r="262161" spans="7:7" x14ac:dyDescent="0.25">
      <c r="G262161" s="63"/>
    </row>
    <row r="262162" spans="7:7" x14ac:dyDescent="0.25">
      <c r="G262162" s="63"/>
    </row>
    <row r="262163" spans="7:7" x14ac:dyDescent="0.25">
      <c r="G262163" s="63"/>
    </row>
    <row r="262164" spans="7:7" x14ac:dyDescent="0.25">
      <c r="G262164" s="63"/>
    </row>
    <row r="262165" spans="7:7" x14ac:dyDescent="0.25">
      <c r="G262165" s="63"/>
    </row>
    <row r="262166" spans="7:7" x14ac:dyDescent="0.25">
      <c r="G262166" s="63"/>
    </row>
    <row r="262167" spans="7:7" x14ac:dyDescent="0.25">
      <c r="G262167" s="63"/>
    </row>
    <row r="262168" spans="7:7" x14ac:dyDescent="0.25">
      <c r="G262168" s="63"/>
    </row>
    <row r="262169" spans="7:7" x14ac:dyDescent="0.25">
      <c r="G262169" s="63"/>
    </row>
    <row r="262170" spans="7:7" x14ac:dyDescent="0.25">
      <c r="G262170" s="63"/>
    </row>
    <row r="262171" spans="7:7" x14ac:dyDescent="0.25">
      <c r="G262171" s="63"/>
    </row>
    <row r="278531" spans="7:7" ht="13" x14ac:dyDescent="0.3">
      <c r="G278531" s="66" t="s">
        <v>735</v>
      </c>
    </row>
    <row r="278532" spans="7:7" x14ac:dyDescent="0.25">
      <c r="G278532" s="65">
        <v>1</v>
      </c>
    </row>
    <row r="278533" spans="7:7" x14ac:dyDescent="0.25">
      <c r="G278533" s="65">
        <v>1</v>
      </c>
    </row>
    <row r="278534" spans="7:7" x14ac:dyDescent="0.25">
      <c r="G278534" s="65">
        <v>1</v>
      </c>
    </row>
    <row r="278535" spans="7:7" x14ac:dyDescent="0.25">
      <c r="G278535" s="61">
        <v>1</v>
      </c>
    </row>
    <row r="278536" spans="7:7" x14ac:dyDescent="0.25">
      <c r="G278536" s="65">
        <v>1</v>
      </c>
    </row>
    <row r="278537" spans="7:7" x14ac:dyDescent="0.25">
      <c r="G278537" s="65">
        <v>4</v>
      </c>
    </row>
    <row r="278538" spans="7:7" x14ac:dyDescent="0.25">
      <c r="G278538" s="65">
        <v>0</v>
      </c>
    </row>
    <row r="278539" spans="7:7" x14ac:dyDescent="0.25">
      <c r="G278539" s="65">
        <v>0</v>
      </c>
    </row>
    <row r="278540" spans="7:7" x14ac:dyDescent="0.25">
      <c r="G278540" s="65">
        <v>0</v>
      </c>
    </row>
    <row r="278541" spans="7:7" x14ac:dyDescent="0.25">
      <c r="G278541" s="65">
        <v>0</v>
      </c>
    </row>
    <row r="278542" spans="7:7" x14ac:dyDescent="0.25">
      <c r="G278542" s="65">
        <v>2</v>
      </c>
    </row>
    <row r="278543" spans="7:7" x14ac:dyDescent="0.25">
      <c r="G278543" s="65">
        <v>0</v>
      </c>
    </row>
    <row r="278544" spans="7:7" x14ac:dyDescent="0.25">
      <c r="G278544" s="64"/>
    </row>
    <row r="278545" spans="7:7" x14ac:dyDescent="0.25">
      <c r="G278545" s="63"/>
    </row>
    <row r="278546" spans="7:7" x14ac:dyDescent="0.25">
      <c r="G278546" s="63"/>
    </row>
    <row r="278547" spans="7:7" x14ac:dyDescent="0.25">
      <c r="G278547" s="63"/>
    </row>
    <row r="278548" spans="7:7" x14ac:dyDescent="0.25">
      <c r="G278548" s="63"/>
    </row>
    <row r="278549" spans="7:7" x14ac:dyDescent="0.25">
      <c r="G278549" s="63"/>
    </row>
    <row r="278550" spans="7:7" x14ac:dyDescent="0.25">
      <c r="G278550" s="63"/>
    </row>
    <row r="278551" spans="7:7" x14ac:dyDescent="0.25">
      <c r="G278551" s="63"/>
    </row>
    <row r="278552" spans="7:7" x14ac:dyDescent="0.25">
      <c r="G278552" s="63"/>
    </row>
    <row r="278553" spans="7:7" x14ac:dyDescent="0.25">
      <c r="G278553" s="63"/>
    </row>
    <row r="278554" spans="7:7" x14ac:dyDescent="0.25">
      <c r="G278554" s="63"/>
    </row>
    <row r="278555" spans="7:7" x14ac:dyDescent="0.25">
      <c r="G278555" s="63"/>
    </row>
    <row r="294915" spans="7:7" ht="13" x14ac:dyDescent="0.3">
      <c r="G294915" s="66" t="s">
        <v>735</v>
      </c>
    </row>
    <row r="294916" spans="7:7" x14ac:dyDescent="0.25">
      <c r="G294916" s="65">
        <v>1</v>
      </c>
    </row>
    <row r="294917" spans="7:7" x14ac:dyDescent="0.25">
      <c r="G294917" s="65">
        <v>1</v>
      </c>
    </row>
    <row r="294918" spans="7:7" x14ac:dyDescent="0.25">
      <c r="G294918" s="65">
        <v>1</v>
      </c>
    </row>
    <row r="294919" spans="7:7" x14ac:dyDescent="0.25">
      <c r="G294919" s="61">
        <v>1</v>
      </c>
    </row>
    <row r="294920" spans="7:7" x14ac:dyDescent="0.25">
      <c r="G294920" s="65">
        <v>1</v>
      </c>
    </row>
    <row r="294921" spans="7:7" x14ac:dyDescent="0.25">
      <c r="G294921" s="65">
        <v>4</v>
      </c>
    </row>
    <row r="294922" spans="7:7" x14ac:dyDescent="0.25">
      <c r="G294922" s="65">
        <v>0</v>
      </c>
    </row>
    <row r="294923" spans="7:7" x14ac:dyDescent="0.25">
      <c r="G294923" s="65">
        <v>0</v>
      </c>
    </row>
    <row r="294924" spans="7:7" x14ac:dyDescent="0.25">
      <c r="G294924" s="65">
        <v>0</v>
      </c>
    </row>
    <row r="294925" spans="7:7" x14ac:dyDescent="0.25">
      <c r="G294925" s="65">
        <v>0</v>
      </c>
    </row>
    <row r="294926" spans="7:7" x14ac:dyDescent="0.25">
      <c r="G294926" s="65">
        <v>2</v>
      </c>
    </row>
    <row r="294927" spans="7:7" x14ac:dyDescent="0.25">
      <c r="G294927" s="65">
        <v>0</v>
      </c>
    </row>
    <row r="294928" spans="7:7" x14ac:dyDescent="0.25">
      <c r="G294928" s="64"/>
    </row>
    <row r="294929" spans="7:7" x14ac:dyDescent="0.25">
      <c r="G294929" s="63"/>
    </row>
    <row r="294930" spans="7:7" x14ac:dyDescent="0.25">
      <c r="G294930" s="63"/>
    </row>
    <row r="294931" spans="7:7" x14ac:dyDescent="0.25">
      <c r="G294931" s="63"/>
    </row>
    <row r="294932" spans="7:7" x14ac:dyDescent="0.25">
      <c r="G294932" s="63"/>
    </row>
    <row r="294933" spans="7:7" x14ac:dyDescent="0.25">
      <c r="G294933" s="63"/>
    </row>
    <row r="294934" spans="7:7" x14ac:dyDescent="0.25">
      <c r="G294934" s="63"/>
    </row>
    <row r="294935" spans="7:7" x14ac:dyDescent="0.25">
      <c r="G294935" s="63"/>
    </row>
    <row r="294936" spans="7:7" x14ac:dyDescent="0.25">
      <c r="G294936" s="63"/>
    </row>
    <row r="294937" spans="7:7" x14ac:dyDescent="0.25">
      <c r="G294937" s="63"/>
    </row>
    <row r="294938" spans="7:7" x14ac:dyDescent="0.25">
      <c r="G294938" s="63"/>
    </row>
    <row r="294939" spans="7:7" x14ac:dyDescent="0.25">
      <c r="G294939" s="63"/>
    </row>
    <row r="311299" spans="7:7" ht="13" x14ac:dyDescent="0.3">
      <c r="G311299" s="66" t="s">
        <v>735</v>
      </c>
    </row>
    <row r="311300" spans="7:7" x14ac:dyDescent="0.25">
      <c r="G311300" s="65">
        <v>1</v>
      </c>
    </row>
    <row r="311301" spans="7:7" x14ac:dyDescent="0.25">
      <c r="G311301" s="65">
        <v>1</v>
      </c>
    </row>
    <row r="311302" spans="7:7" x14ac:dyDescent="0.25">
      <c r="G311302" s="65">
        <v>1</v>
      </c>
    </row>
    <row r="311303" spans="7:7" x14ac:dyDescent="0.25">
      <c r="G311303" s="61">
        <v>1</v>
      </c>
    </row>
    <row r="311304" spans="7:7" x14ac:dyDescent="0.25">
      <c r="G311304" s="65">
        <v>1</v>
      </c>
    </row>
    <row r="311305" spans="7:7" x14ac:dyDescent="0.25">
      <c r="G311305" s="65">
        <v>4</v>
      </c>
    </row>
    <row r="311306" spans="7:7" x14ac:dyDescent="0.25">
      <c r="G311306" s="65">
        <v>0</v>
      </c>
    </row>
    <row r="311307" spans="7:7" x14ac:dyDescent="0.25">
      <c r="G311307" s="65">
        <v>0</v>
      </c>
    </row>
    <row r="311308" spans="7:7" x14ac:dyDescent="0.25">
      <c r="G311308" s="65">
        <v>0</v>
      </c>
    </row>
    <row r="311309" spans="7:7" x14ac:dyDescent="0.25">
      <c r="G311309" s="65">
        <v>0</v>
      </c>
    </row>
    <row r="311310" spans="7:7" x14ac:dyDescent="0.25">
      <c r="G311310" s="65">
        <v>2</v>
      </c>
    </row>
    <row r="311311" spans="7:7" x14ac:dyDescent="0.25">
      <c r="G311311" s="65">
        <v>0</v>
      </c>
    </row>
    <row r="311312" spans="7:7" x14ac:dyDescent="0.25">
      <c r="G311312" s="64"/>
    </row>
    <row r="311313" spans="7:7" x14ac:dyDescent="0.25">
      <c r="G311313" s="63"/>
    </row>
    <row r="311314" spans="7:7" x14ac:dyDescent="0.25">
      <c r="G311314" s="63"/>
    </row>
    <row r="311315" spans="7:7" x14ac:dyDescent="0.25">
      <c r="G311315" s="63"/>
    </row>
    <row r="311316" spans="7:7" x14ac:dyDescent="0.25">
      <c r="G311316" s="63"/>
    </row>
    <row r="311317" spans="7:7" x14ac:dyDescent="0.25">
      <c r="G311317" s="63"/>
    </row>
    <row r="311318" spans="7:7" x14ac:dyDescent="0.25">
      <c r="G311318" s="63"/>
    </row>
    <row r="311319" spans="7:7" x14ac:dyDescent="0.25">
      <c r="G311319" s="63"/>
    </row>
    <row r="311320" spans="7:7" x14ac:dyDescent="0.25">
      <c r="G311320" s="63"/>
    </row>
    <row r="311321" spans="7:7" x14ac:dyDescent="0.25">
      <c r="G311321" s="63"/>
    </row>
    <row r="311322" spans="7:7" x14ac:dyDescent="0.25">
      <c r="G311322" s="63"/>
    </row>
    <row r="311323" spans="7:7" x14ac:dyDescent="0.25">
      <c r="G311323" s="63"/>
    </row>
    <row r="327683" spans="7:7" ht="13" x14ac:dyDescent="0.3">
      <c r="G327683" s="66" t="s">
        <v>735</v>
      </c>
    </row>
    <row r="327684" spans="7:7" x14ac:dyDescent="0.25">
      <c r="G327684" s="65">
        <v>1</v>
      </c>
    </row>
    <row r="327685" spans="7:7" x14ac:dyDescent="0.25">
      <c r="G327685" s="65">
        <v>1</v>
      </c>
    </row>
    <row r="327686" spans="7:7" x14ac:dyDescent="0.25">
      <c r="G327686" s="65">
        <v>1</v>
      </c>
    </row>
    <row r="327687" spans="7:7" x14ac:dyDescent="0.25">
      <c r="G327687" s="61">
        <v>1</v>
      </c>
    </row>
    <row r="327688" spans="7:7" x14ac:dyDescent="0.25">
      <c r="G327688" s="65">
        <v>1</v>
      </c>
    </row>
    <row r="327689" spans="7:7" x14ac:dyDescent="0.25">
      <c r="G327689" s="65">
        <v>4</v>
      </c>
    </row>
    <row r="327690" spans="7:7" x14ac:dyDescent="0.25">
      <c r="G327690" s="65">
        <v>0</v>
      </c>
    </row>
    <row r="327691" spans="7:7" x14ac:dyDescent="0.25">
      <c r="G327691" s="65">
        <v>0</v>
      </c>
    </row>
    <row r="327692" spans="7:7" x14ac:dyDescent="0.25">
      <c r="G327692" s="65">
        <v>0</v>
      </c>
    </row>
    <row r="327693" spans="7:7" x14ac:dyDescent="0.25">
      <c r="G327693" s="65">
        <v>0</v>
      </c>
    </row>
    <row r="327694" spans="7:7" x14ac:dyDescent="0.25">
      <c r="G327694" s="65">
        <v>2</v>
      </c>
    </row>
    <row r="327695" spans="7:7" x14ac:dyDescent="0.25">
      <c r="G327695" s="65">
        <v>0</v>
      </c>
    </row>
    <row r="327696" spans="7:7" x14ac:dyDescent="0.25">
      <c r="G327696" s="64"/>
    </row>
    <row r="327697" spans="7:7" x14ac:dyDescent="0.25">
      <c r="G327697" s="63"/>
    </row>
    <row r="327698" spans="7:7" x14ac:dyDescent="0.25">
      <c r="G327698" s="63"/>
    </row>
    <row r="327699" spans="7:7" x14ac:dyDescent="0.25">
      <c r="G327699" s="63"/>
    </row>
    <row r="327700" spans="7:7" x14ac:dyDescent="0.25">
      <c r="G327700" s="63"/>
    </row>
    <row r="327701" spans="7:7" x14ac:dyDescent="0.25">
      <c r="G327701" s="63"/>
    </row>
    <row r="327702" spans="7:7" x14ac:dyDescent="0.25">
      <c r="G327702" s="63"/>
    </row>
    <row r="327703" spans="7:7" x14ac:dyDescent="0.25">
      <c r="G327703" s="63"/>
    </row>
    <row r="327704" spans="7:7" x14ac:dyDescent="0.25">
      <c r="G327704" s="63"/>
    </row>
    <row r="327705" spans="7:7" x14ac:dyDescent="0.25">
      <c r="G327705" s="63"/>
    </row>
    <row r="327706" spans="7:7" x14ac:dyDescent="0.25">
      <c r="G327706" s="63"/>
    </row>
    <row r="327707" spans="7:7" x14ac:dyDescent="0.25">
      <c r="G327707" s="63"/>
    </row>
    <row r="344067" spans="7:7" ht="13" x14ac:dyDescent="0.3">
      <c r="G344067" s="66" t="s">
        <v>735</v>
      </c>
    </row>
    <row r="344068" spans="7:7" x14ac:dyDescent="0.25">
      <c r="G344068" s="65">
        <v>1</v>
      </c>
    </row>
    <row r="344069" spans="7:7" x14ac:dyDescent="0.25">
      <c r="G344069" s="65">
        <v>1</v>
      </c>
    </row>
    <row r="344070" spans="7:7" x14ac:dyDescent="0.25">
      <c r="G344070" s="65">
        <v>1</v>
      </c>
    </row>
    <row r="344071" spans="7:7" x14ac:dyDescent="0.25">
      <c r="G344071" s="61">
        <v>1</v>
      </c>
    </row>
    <row r="344072" spans="7:7" x14ac:dyDescent="0.25">
      <c r="G344072" s="65">
        <v>1</v>
      </c>
    </row>
    <row r="344073" spans="7:7" x14ac:dyDescent="0.25">
      <c r="G344073" s="65">
        <v>4</v>
      </c>
    </row>
    <row r="344074" spans="7:7" x14ac:dyDescent="0.25">
      <c r="G344074" s="65">
        <v>0</v>
      </c>
    </row>
    <row r="344075" spans="7:7" x14ac:dyDescent="0.25">
      <c r="G344075" s="65">
        <v>0</v>
      </c>
    </row>
    <row r="344076" spans="7:7" x14ac:dyDescent="0.25">
      <c r="G344076" s="65">
        <v>0</v>
      </c>
    </row>
    <row r="344077" spans="7:7" x14ac:dyDescent="0.25">
      <c r="G344077" s="65">
        <v>0</v>
      </c>
    </row>
    <row r="344078" spans="7:7" x14ac:dyDescent="0.25">
      <c r="G344078" s="65">
        <v>2</v>
      </c>
    </row>
    <row r="344079" spans="7:7" x14ac:dyDescent="0.25">
      <c r="G344079" s="65">
        <v>0</v>
      </c>
    </row>
    <row r="344080" spans="7:7" x14ac:dyDescent="0.25">
      <c r="G344080" s="64"/>
    </row>
    <row r="344081" spans="7:7" x14ac:dyDescent="0.25">
      <c r="G344081" s="63"/>
    </row>
    <row r="344082" spans="7:7" x14ac:dyDescent="0.25">
      <c r="G344082" s="63"/>
    </row>
    <row r="344083" spans="7:7" x14ac:dyDescent="0.25">
      <c r="G344083" s="63"/>
    </row>
    <row r="344084" spans="7:7" x14ac:dyDescent="0.25">
      <c r="G344084" s="63"/>
    </row>
    <row r="344085" spans="7:7" x14ac:dyDescent="0.25">
      <c r="G344085" s="63"/>
    </row>
    <row r="344086" spans="7:7" x14ac:dyDescent="0.25">
      <c r="G344086" s="63"/>
    </row>
    <row r="344087" spans="7:7" x14ac:dyDescent="0.25">
      <c r="G344087" s="63"/>
    </row>
    <row r="344088" spans="7:7" x14ac:dyDescent="0.25">
      <c r="G344088" s="63"/>
    </row>
    <row r="344089" spans="7:7" x14ac:dyDescent="0.25">
      <c r="G344089" s="63"/>
    </row>
    <row r="344090" spans="7:7" x14ac:dyDescent="0.25">
      <c r="G344090" s="63"/>
    </row>
    <row r="344091" spans="7:7" x14ac:dyDescent="0.25">
      <c r="G344091" s="63"/>
    </row>
    <row r="360451" spans="7:7" ht="13" x14ac:dyDescent="0.3">
      <c r="G360451" s="66" t="s">
        <v>735</v>
      </c>
    </row>
    <row r="360452" spans="7:7" x14ac:dyDescent="0.25">
      <c r="G360452" s="65">
        <v>1</v>
      </c>
    </row>
    <row r="360453" spans="7:7" x14ac:dyDescent="0.25">
      <c r="G360453" s="65">
        <v>1</v>
      </c>
    </row>
    <row r="360454" spans="7:7" x14ac:dyDescent="0.25">
      <c r="G360454" s="65">
        <v>1</v>
      </c>
    </row>
    <row r="360455" spans="7:7" x14ac:dyDescent="0.25">
      <c r="G360455" s="61">
        <v>1</v>
      </c>
    </row>
    <row r="360456" spans="7:7" x14ac:dyDescent="0.25">
      <c r="G360456" s="65">
        <v>1</v>
      </c>
    </row>
    <row r="360457" spans="7:7" x14ac:dyDescent="0.25">
      <c r="G360457" s="65">
        <v>4</v>
      </c>
    </row>
    <row r="360458" spans="7:7" x14ac:dyDescent="0.25">
      <c r="G360458" s="65">
        <v>0</v>
      </c>
    </row>
    <row r="360459" spans="7:7" x14ac:dyDescent="0.25">
      <c r="G360459" s="65">
        <v>0</v>
      </c>
    </row>
    <row r="360460" spans="7:7" x14ac:dyDescent="0.25">
      <c r="G360460" s="65">
        <v>0</v>
      </c>
    </row>
    <row r="360461" spans="7:7" x14ac:dyDescent="0.25">
      <c r="G360461" s="65">
        <v>0</v>
      </c>
    </row>
    <row r="360462" spans="7:7" x14ac:dyDescent="0.25">
      <c r="G360462" s="65">
        <v>2</v>
      </c>
    </row>
    <row r="360463" spans="7:7" x14ac:dyDescent="0.25">
      <c r="G360463" s="65">
        <v>0</v>
      </c>
    </row>
    <row r="360464" spans="7:7" x14ac:dyDescent="0.25">
      <c r="G360464" s="64"/>
    </row>
    <row r="360465" spans="7:7" x14ac:dyDescent="0.25">
      <c r="G360465" s="63"/>
    </row>
    <row r="360466" spans="7:7" x14ac:dyDescent="0.25">
      <c r="G360466" s="63"/>
    </row>
    <row r="360467" spans="7:7" x14ac:dyDescent="0.25">
      <c r="G360467" s="63"/>
    </row>
    <row r="360468" spans="7:7" x14ac:dyDescent="0.25">
      <c r="G360468" s="63"/>
    </row>
    <row r="360469" spans="7:7" x14ac:dyDescent="0.25">
      <c r="G360469" s="63"/>
    </row>
    <row r="360470" spans="7:7" x14ac:dyDescent="0.25">
      <c r="G360470" s="63"/>
    </row>
    <row r="360471" spans="7:7" x14ac:dyDescent="0.25">
      <c r="G360471" s="63"/>
    </row>
    <row r="360472" spans="7:7" x14ac:dyDescent="0.25">
      <c r="G360472" s="63"/>
    </row>
    <row r="360473" spans="7:7" x14ac:dyDescent="0.25">
      <c r="G360473" s="63"/>
    </row>
    <row r="360474" spans="7:7" x14ac:dyDescent="0.25">
      <c r="G360474" s="63"/>
    </row>
    <row r="360475" spans="7:7" x14ac:dyDescent="0.25">
      <c r="G360475" s="63"/>
    </row>
    <row r="376835" spans="7:7" ht="13" x14ac:dyDescent="0.3">
      <c r="G376835" s="66" t="s">
        <v>735</v>
      </c>
    </row>
    <row r="376836" spans="7:7" x14ac:dyDescent="0.25">
      <c r="G376836" s="65">
        <v>1</v>
      </c>
    </row>
    <row r="376837" spans="7:7" x14ac:dyDescent="0.25">
      <c r="G376837" s="65">
        <v>1</v>
      </c>
    </row>
    <row r="376838" spans="7:7" x14ac:dyDescent="0.25">
      <c r="G376838" s="65">
        <v>1</v>
      </c>
    </row>
    <row r="376839" spans="7:7" x14ac:dyDescent="0.25">
      <c r="G376839" s="61">
        <v>1</v>
      </c>
    </row>
    <row r="376840" spans="7:7" x14ac:dyDescent="0.25">
      <c r="G376840" s="65">
        <v>1</v>
      </c>
    </row>
    <row r="376841" spans="7:7" x14ac:dyDescent="0.25">
      <c r="G376841" s="65">
        <v>4</v>
      </c>
    </row>
    <row r="376842" spans="7:7" x14ac:dyDescent="0.25">
      <c r="G376842" s="65">
        <v>0</v>
      </c>
    </row>
    <row r="376843" spans="7:7" x14ac:dyDescent="0.25">
      <c r="G376843" s="65">
        <v>0</v>
      </c>
    </row>
    <row r="376844" spans="7:7" x14ac:dyDescent="0.25">
      <c r="G376844" s="65">
        <v>0</v>
      </c>
    </row>
    <row r="376845" spans="7:7" x14ac:dyDescent="0.25">
      <c r="G376845" s="65">
        <v>0</v>
      </c>
    </row>
    <row r="376846" spans="7:7" x14ac:dyDescent="0.25">
      <c r="G376846" s="65">
        <v>2</v>
      </c>
    </row>
    <row r="376847" spans="7:7" x14ac:dyDescent="0.25">
      <c r="G376847" s="65">
        <v>0</v>
      </c>
    </row>
    <row r="376848" spans="7:7" x14ac:dyDescent="0.25">
      <c r="G376848" s="64"/>
    </row>
    <row r="376849" spans="7:7" x14ac:dyDescent="0.25">
      <c r="G376849" s="63"/>
    </row>
    <row r="376850" spans="7:7" x14ac:dyDescent="0.25">
      <c r="G376850" s="63"/>
    </row>
    <row r="376851" spans="7:7" x14ac:dyDescent="0.25">
      <c r="G376851" s="63"/>
    </row>
    <row r="376852" spans="7:7" x14ac:dyDescent="0.25">
      <c r="G376852" s="63"/>
    </row>
    <row r="376853" spans="7:7" x14ac:dyDescent="0.25">
      <c r="G376853" s="63"/>
    </row>
    <row r="376854" spans="7:7" x14ac:dyDescent="0.25">
      <c r="G376854" s="63"/>
    </row>
    <row r="376855" spans="7:7" x14ac:dyDescent="0.25">
      <c r="G376855" s="63"/>
    </row>
    <row r="376856" spans="7:7" x14ac:dyDescent="0.25">
      <c r="G376856" s="63"/>
    </row>
    <row r="376857" spans="7:7" x14ac:dyDescent="0.25">
      <c r="G376857" s="63"/>
    </row>
    <row r="376858" spans="7:7" x14ac:dyDescent="0.25">
      <c r="G376858" s="63"/>
    </row>
    <row r="376859" spans="7:7" x14ac:dyDescent="0.25">
      <c r="G376859" s="63"/>
    </row>
    <row r="393219" spans="7:7" ht="13" x14ac:dyDescent="0.3">
      <c r="G393219" s="66" t="s">
        <v>735</v>
      </c>
    </row>
    <row r="393220" spans="7:7" x14ac:dyDescent="0.25">
      <c r="G393220" s="65">
        <v>1</v>
      </c>
    </row>
    <row r="393221" spans="7:7" x14ac:dyDescent="0.25">
      <c r="G393221" s="65">
        <v>1</v>
      </c>
    </row>
    <row r="393222" spans="7:7" x14ac:dyDescent="0.25">
      <c r="G393222" s="65">
        <v>1</v>
      </c>
    </row>
    <row r="393223" spans="7:7" x14ac:dyDescent="0.25">
      <c r="G393223" s="61">
        <v>1</v>
      </c>
    </row>
    <row r="393224" spans="7:7" x14ac:dyDescent="0.25">
      <c r="G393224" s="65">
        <v>1</v>
      </c>
    </row>
    <row r="393225" spans="7:7" x14ac:dyDescent="0.25">
      <c r="G393225" s="65">
        <v>4</v>
      </c>
    </row>
    <row r="393226" spans="7:7" x14ac:dyDescent="0.25">
      <c r="G393226" s="65">
        <v>0</v>
      </c>
    </row>
    <row r="393227" spans="7:7" x14ac:dyDescent="0.25">
      <c r="G393227" s="65">
        <v>0</v>
      </c>
    </row>
    <row r="393228" spans="7:7" x14ac:dyDescent="0.25">
      <c r="G393228" s="65">
        <v>0</v>
      </c>
    </row>
    <row r="393229" spans="7:7" x14ac:dyDescent="0.25">
      <c r="G393229" s="65">
        <v>0</v>
      </c>
    </row>
    <row r="393230" spans="7:7" x14ac:dyDescent="0.25">
      <c r="G393230" s="65">
        <v>2</v>
      </c>
    </row>
    <row r="393231" spans="7:7" x14ac:dyDescent="0.25">
      <c r="G393231" s="65">
        <v>0</v>
      </c>
    </row>
    <row r="393232" spans="7:7" x14ac:dyDescent="0.25">
      <c r="G393232" s="64"/>
    </row>
    <row r="393233" spans="7:7" x14ac:dyDescent="0.25">
      <c r="G393233" s="63"/>
    </row>
    <row r="393234" spans="7:7" x14ac:dyDescent="0.25">
      <c r="G393234" s="63"/>
    </row>
    <row r="393235" spans="7:7" x14ac:dyDescent="0.25">
      <c r="G393235" s="63"/>
    </row>
    <row r="393236" spans="7:7" x14ac:dyDescent="0.25">
      <c r="G393236" s="63"/>
    </row>
    <row r="393237" spans="7:7" x14ac:dyDescent="0.25">
      <c r="G393237" s="63"/>
    </row>
    <row r="393238" spans="7:7" x14ac:dyDescent="0.25">
      <c r="G393238" s="63"/>
    </row>
    <row r="393239" spans="7:7" x14ac:dyDescent="0.25">
      <c r="G393239" s="63"/>
    </row>
    <row r="393240" spans="7:7" x14ac:dyDescent="0.25">
      <c r="G393240" s="63"/>
    </row>
    <row r="393241" spans="7:7" x14ac:dyDescent="0.25">
      <c r="G393241" s="63"/>
    </row>
    <row r="393242" spans="7:7" x14ac:dyDescent="0.25">
      <c r="G393242" s="63"/>
    </row>
    <row r="393243" spans="7:7" x14ac:dyDescent="0.25">
      <c r="G393243" s="63"/>
    </row>
    <row r="409603" spans="7:7" ht="13" x14ac:dyDescent="0.3">
      <c r="G409603" s="66" t="s">
        <v>735</v>
      </c>
    </row>
    <row r="409604" spans="7:7" x14ac:dyDescent="0.25">
      <c r="G409604" s="65">
        <v>1</v>
      </c>
    </row>
    <row r="409605" spans="7:7" x14ac:dyDescent="0.25">
      <c r="G409605" s="65">
        <v>1</v>
      </c>
    </row>
    <row r="409606" spans="7:7" x14ac:dyDescent="0.25">
      <c r="G409606" s="65">
        <v>1</v>
      </c>
    </row>
    <row r="409607" spans="7:7" x14ac:dyDescent="0.25">
      <c r="G409607" s="61">
        <v>1</v>
      </c>
    </row>
    <row r="409608" spans="7:7" x14ac:dyDescent="0.25">
      <c r="G409608" s="65">
        <v>1</v>
      </c>
    </row>
    <row r="409609" spans="7:7" x14ac:dyDescent="0.25">
      <c r="G409609" s="65">
        <v>4</v>
      </c>
    </row>
    <row r="409610" spans="7:7" x14ac:dyDescent="0.25">
      <c r="G409610" s="65">
        <v>0</v>
      </c>
    </row>
    <row r="409611" spans="7:7" x14ac:dyDescent="0.25">
      <c r="G409611" s="65">
        <v>0</v>
      </c>
    </row>
    <row r="409612" spans="7:7" x14ac:dyDescent="0.25">
      <c r="G409612" s="65">
        <v>0</v>
      </c>
    </row>
    <row r="409613" spans="7:7" x14ac:dyDescent="0.25">
      <c r="G409613" s="65">
        <v>0</v>
      </c>
    </row>
    <row r="409614" spans="7:7" x14ac:dyDescent="0.25">
      <c r="G409614" s="65">
        <v>2</v>
      </c>
    </row>
    <row r="409615" spans="7:7" x14ac:dyDescent="0.25">
      <c r="G409615" s="65">
        <v>0</v>
      </c>
    </row>
    <row r="409616" spans="7:7" x14ac:dyDescent="0.25">
      <c r="G409616" s="64"/>
    </row>
    <row r="409617" spans="7:7" x14ac:dyDescent="0.25">
      <c r="G409617" s="63"/>
    </row>
    <row r="409618" spans="7:7" x14ac:dyDescent="0.25">
      <c r="G409618" s="63"/>
    </row>
    <row r="409619" spans="7:7" x14ac:dyDescent="0.25">
      <c r="G409619" s="63"/>
    </row>
    <row r="409620" spans="7:7" x14ac:dyDescent="0.25">
      <c r="G409620" s="63"/>
    </row>
    <row r="409621" spans="7:7" x14ac:dyDescent="0.25">
      <c r="G409621" s="63"/>
    </row>
    <row r="409622" spans="7:7" x14ac:dyDescent="0.25">
      <c r="G409622" s="63"/>
    </row>
    <row r="409623" spans="7:7" x14ac:dyDescent="0.25">
      <c r="G409623" s="63"/>
    </row>
    <row r="409624" spans="7:7" x14ac:dyDescent="0.25">
      <c r="G409624" s="63"/>
    </row>
    <row r="409625" spans="7:7" x14ac:dyDescent="0.25">
      <c r="G409625" s="63"/>
    </row>
    <row r="409626" spans="7:7" x14ac:dyDescent="0.25">
      <c r="G409626" s="63"/>
    </row>
    <row r="409627" spans="7:7" x14ac:dyDescent="0.25">
      <c r="G409627" s="63"/>
    </row>
    <row r="425987" spans="7:7" ht="13" x14ac:dyDescent="0.3">
      <c r="G425987" s="66" t="s">
        <v>735</v>
      </c>
    </row>
    <row r="425988" spans="7:7" x14ac:dyDescent="0.25">
      <c r="G425988" s="65">
        <v>1</v>
      </c>
    </row>
    <row r="425989" spans="7:7" x14ac:dyDescent="0.25">
      <c r="G425989" s="65">
        <v>1</v>
      </c>
    </row>
    <row r="425990" spans="7:7" x14ac:dyDescent="0.25">
      <c r="G425990" s="65">
        <v>1</v>
      </c>
    </row>
    <row r="425991" spans="7:7" x14ac:dyDescent="0.25">
      <c r="G425991" s="61">
        <v>1</v>
      </c>
    </row>
    <row r="425992" spans="7:7" x14ac:dyDescent="0.25">
      <c r="G425992" s="65">
        <v>1</v>
      </c>
    </row>
    <row r="425993" spans="7:7" x14ac:dyDescent="0.25">
      <c r="G425993" s="65">
        <v>4</v>
      </c>
    </row>
    <row r="425994" spans="7:7" x14ac:dyDescent="0.25">
      <c r="G425994" s="65">
        <v>0</v>
      </c>
    </row>
    <row r="425995" spans="7:7" x14ac:dyDescent="0.25">
      <c r="G425995" s="65">
        <v>0</v>
      </c>
    </row>
    <row r="425996" spans="7:7" x14ac:dyDescent="0.25">
      <c r="G425996" s="65">
        <v>0</v>
      </c>
    </row>
    <row r="425997" spans="7:7" x14ac:dyDescent="0.25">
      <c r="G425997" s="65">
        <v>0</v>
      </c>
    </row>
    <row r="425998" spans="7:7" x14ac:dyDescent="0.25">
      <c r="G425998" s="65">
        <v>2</v>
      </c>
    </row>
    <row r="425999" spans="7:7" x14ac:dyDescent="0.25">
      <c r="G425999" s="65">
        <v>0</v>
      </c>
    </row>
    <row r="426000" spans="7:7" x14ac:dyDescent="0.25">
      <c r="G426000" s="64"/>
    </row>
    <row r="426001" spans="7:7" x14ac:dyDescent="0.25">
      <c r="G426001" s="63"/>
    </row>
    <row r="426002" spans="7:7" x14ac:dyDescent="0.25">
      <c r="G426002" s="63"/>
    </row>
    <row r="426003" spans="7:7" x14ac:dyDescent="0.25">
      <c r="G426003" s="63"/>
    </row>
    <row r="426004" spans="7:7" x14ac:dyDescent="0.25">
      <c r="G426004" s="63"/>
    </row>
    <row r="426005" spans="7:7" x14ac:dyDescent="0.25">
      <c r="G426005" s="63"/>
    </row>
    <row r="426006" spans="7:7" x14ac:dyDescent="0.25">
      <c r="G426006" s="63"/>
    </row>
    <row r="426007" spans="7:7" x14ac:dyDescent="0.25">
      <c r="G426007" s="63"/>
    </row>
    <row r="426008" spans="7:7" x14ac:dyDescent="0.25">
      <c r="G426008" s="63"/>
    </row>
    <row r="426009" spans="7:7" x14ac:dyDescent="0.25">
      <c r="G426009" s="63"/>
    </row>
    <row r="426010" spans="7:7" x14ac:dyDescent="0.25">
      <c r="G426010" s="63"/>
    </row>
    <row r="426011" spans="7:7" x14ac:dyDescent="0.25">
      <c r="G426011" s="63"/>
    </row>
    <row r="442371" spans="7:7" ht="13" x14ac:dyDescent="0.3">
      <c r="G442371" s="66" t="s">
        <v>735</v>
      </c>
    </row>
    <row r="442372" spans="7:7" x14ac:dyDescent="0.25">
      <c r="G442372" s="65">
        <v>1</v>
      </c>
    </row>
    <row r="442373" spans="7:7" x14ac:dyDescent="0.25">
      <c r="G442373" s="65">
        <v>1</v>
      </c>
    </row>
    <row r="442374" spans="7:7" x14ac:dyDescent="0.25">
      <c r="G442374" s="65">
        <v>1</v>
      </c>
    </row>
    <row r="442375" spans="7:7" x14ac:dyDescent="0.25">
      <c r="G442375" s="61">
        <v>1</v>
      </c>
    </row>
    <row r="442376" spans="7:7" x14ac:dyDescent="0.25">
      <c r="G442376" s="65">
        <v>1</v>
      </c>
    </row>
    <row r="442377" spans="7:7" x14ac:dyDescent="0.25">
      <c r="G442377" s="65">
        <v>4</v>
      </c>
    </row>
    <row r="442378" spans="7:7" x14ac:dyDescent="0.25">
      <c r="G442378" s="65">
        <v>0</v>
      </c>
    </row>
    <row r="442379" spans="7:7" x14ac:dyDescent="0.25">
      <c r="G442379" s="65">
        <v>0</v>
      </c>
    </row>
    <row r="442380" spans="7:7" x14ac:dyDescent="0.25">
      <c r="G442380" s="65">
        <v>0</v>
      </c>
    </row>
    <row r="442381" spans="7:7" x14ac:dyDescent="0.25">
      <c r="G442381" s="65">
        <v>0</v>
      </c>
    </row>
    <row r="442382" spans="7:7" x14ac:dyDescent="0.25">
      <c r="G442382" s="65">
        <v>2</v>
      </c>
    </row>
    <row r="442383" spans="7:7" x14ac:dyDescent="0.25">
      <c r="G442383" s="65">
        <v>0</v>
      </c>
    </row>
    <row r="442384" spans="7:7" x14ac:dyDescent="0.25">
      <c r="G442384" s="64"/>
    </row>
    <row r="442385" spans="7:7" x14ac:dyDescent="0.25">
      <c r="G442385" s="63"/>
    </row>
    <row r="442386" spans="7:7" x14ac:dyDescent="0.25">
      <c r="G442386" s="63"/>
    </row>
    <row r="442387" spans="7:7" x14ac:dyDescent="0.25">
      <c r="G442387" s="63"/>
    </row>
    <row r="442388" spans="7:7" x14ac:dyDescent="0.25">
      <c r="G442388" s="63"/>
    </row>
    <row r="442389" spans="7:7" x14ac:dyDescent="0.25">
      <c r="G442389" s="63"/>
    </row>
    <row r="442390" spans="7:7" x14ac:dyDescent="0.25">
      <c r="G442390" s="63"/>
    </row>
    <row r="442391" spans="7:7" x14ac:dyDescent="0.25">
      <c r="G442391" s="63"/>
    </row>
    <row r="442392" spans="7:7" x14ac:dyDescent="0.25">
      <c r="G442392" s="63"/>
    </row>
    <row r="442393" spans="7:7" x14ac:dyDescent="0.25">
      <c r="G442393" s="63"/>
    </row>
    <row r="442394" spans="7:7" x14ac:dyDescent="0.25">
      <c r="G442394" s="63"/>
    </row>
    <row r="442395" spans="7:7" x14ac:dyDescent="0.25">
      <c r="G442395" s="63"/>
    </row>
    <row r="458755" spans="7:7" ht="13" x14ac:dyDescent="0.3">
      <c r="G458755" s="66" t="s">
        <v>735</v>
      </c>
    </row>
    <row r="458756" spans="7:7" x14ac:dyDescent="0.25">
      <c r="G458756" s="65">
        <v>1</v>
      </c>
    </row>
    <row r="458757" spans="7:7" x14ac:dyDescent="0.25">
      <c r="G458757" s="65">
        <v>1</v>
      </c>
    </row>
    <row r="458758" spans="7:7" x14ac:dyDescent="0.25">
      <c r="G458758" s="65">
        <v>1</v>
      </c>
    </row>
    <row r="458759" spans="7:7" x14ac:dyDescent="0.25">
      <c r="G458759" s="61">
        <v>1</v>
      </c>
    </row>
    <row r="458760" spans="7:7" x14ac:dyDescent="0.25">
      <c r="G458760" s="65">
        <v>1</v>
      </c>
    </row>
    <row r="458761" spans="7:7" x14ac:dyDescent="0.25">
      <c r="G458761" s="65">
        <v>4</v>
      </c>
    </row>
    <row r="458762" spans="7:7" x14ac:dyDescent="0.25">
      <c r="G458762" s="65">
        <v>0</v>
      </c>
    </row>
    <row r="458763" spans="7:7" x14ac:dyDescent="0.25">
      <c r="G458763" s="65">
        <v>0</v>
      </c>
    </row>
    <row r="458764" spans="7:7" x14ac:dyDescent="0.25">
      <c r="G458764" s="65">
        <v>0</v>
      </c>
    </row>
    <row r="458765" spans="7:7" x14ac:dyDescent="0.25">
      <c r="G458765" s="65">
        <v>0</v>
      </c>
    </row>
    <row r="458766" spans="7:7" x14ac:dyDescent="0.25">
      <c r="G458766" s="65">
        <v>2</v>
      </c>
    </row>
    <row r="458767" spans="7:7" x14ac:dyDescent="0.25">
      <c r="G458767" s="65">
        <v>0</v>
      </c>
    </row>
    <row r="458768" spans="7:7" x14ac:dyDescent="0.25">
      <c r="G458768" s="64"/>
    </row>
    <row r="458769" spans="7:7" x14ac:dyDescent="0.25">
      <c r="G458769" s="63"/>
    </row>
    <row r="458770" spans="7:7" x14ac:dyDescent="0.25">
      <c r="G458770" s="63"/>
    </row>
    <row r="458771" spans="7:7" x14ac:dyDescent="0.25">
      <c r="G458771" s="63"/>
    </row>
    <row r="458772" spans="7:7" x14ac:dyDescent="0.25">
      <c r="G458772" s="63"/>
    </row>
    <row r="458773" spans="7:7" x14ac:dyDescent="0.25">
      <c r="G458773" s="63"/>
    </row>
    <row r="458774" spans="7:7" x14ac:dyDescent="0.25">
      <c r="G458774" s="63"/>
    </row>
    <row r="458775" spans="7:7" x14ac:dyDescent="0.25">
      <c r="G458775" s="63"/>
    </row>
    <row r="458776" spans="7:7" x14ac:dyDescent="0.25">
      <c r="G458776" s="63"/>
    </row>
    <row r="458777" spans="7:7" x14ac:dyDescent="0.25">
      <c r="G458777" s="63"/>
    </row>
    <row r="458778" spans="7:7" x14ac:dyDescent="0.25">
      <c r="G458778" s="63"/>
    </row>
    <row r="458779" spans="7:7" x14ac:dyDescent="0.25">
      <c r="G458779" s="63"/>
    </row>
    <row r="475139" spans="7:7" ht="13" x14ac:dyDescent="0.3">
      <c r="G475139" s="66" t="s">
        <v>735</v>
      </c>
    </row>
    <row r="475140" spans="7:7" x14ac:dyDescent="0.25">
      <c r="G475140" s="65">
        <v>1</v>
      </c>
    </row>
    <row r="475141" spans="7:7" x14ac:dyDescent="0.25">
      <c r="G475141" s="65">
        <v>1</v>
      </c>
    </row>
    <row r="475142" spans="7:7" x14ac:dyDescent="0.25">
      <c r="G475142" s="65">
        <v>1</v>
      </c>
    </row>
    <row r="475143" spans="7:7" x14ac:dyDescent="0.25">
      <c r="G475143" s="61">
        <v>1</v>
      </c>
    </row>
    <row r="475144" spans="7:7" x14ac:dyDescent="0.25">
      <c r="G475144" s="65">
        <v>1</v>
      </c>
    </row>
    <row r="475145" spans="7:7" x14ac:dyDescent="0.25">
      <c r="G475145" s="65">
        <v>4</v>
      </c>
    </row>
    <row r="475146" spans="7:7" x14ac:dyDescent="0.25">
      <c r="G475146" s="65">
        <v>0</v>
      </c>
    </row>
    <row r="475147" spans="7:7" x14ac:dyDescent="0.25">
      <c r="G475147" s="65">
        <v>0</v>
      </c>
    </row>
    <row r="475148" spans="7:7" x14ac:dyDescent="0.25">
      <c r="G475148" s="65">
        <v>0</v>
      </c>
    </row>
    <row r="475149" spans="7:7" x14ac:dyDescent="0.25">
      <c r="G475149" s="65">
        <v>0</v>
      </c>
    </row>
    <row r="475150" spans="7:7" x14ac:dyDescent="0.25">
      <c r="G475150" s="65">
        <v>2</v>
      </c>
    </row>
    <row r="475151" spans="7:7" x14ac:dyDescent="0.25">
      <c r="G475151" s="65">
        <v>0</v>
      </c>
    </row>
    <row r="475152" spans="7:7" x14ac:dyDescent="0.25">
      <c r="G475152" s="64"/>
    </row>
    <row r="475153" spans="7:7" x14ac:dyDescent="0.25">
      <c r="G475153" s="63"/>
    </row>
    <row r="475154" spans="7:7" x14ac:dyDescent="0.25">
      <c r="G475154" s="63"/>
    </row>
    <row r="475155" spans="7:7" x14ac:dyDescent="0.25">
      <c r="G475155" s="63"/>
    </row>
    <row r="475156" spans="7:7" x14ac:dyDescent="0.25">
      <c r="G475156" s="63"/>
    </row>
    <row r="475157" spans="7:7" x14ac:dyDescent="0.25">
      <c r="G475157" s="63"/>
    </row>
    <row r="475158" spans="7:7" x14ac:dyDescent="0.25">
      <c r="G475158" s="63"/>
    </row>
    <row r="475159" spans="7:7" x14ac:dyDescent="0.25">
      <c r="G475159" s="63"/>
    </row>
    <row r="475160" spans="7:7" x14ac:dyDescent="0.25">
      <c r="G475160" s="63"/>
    </row>
    <row r="475161" spans="7:7" x14ac:dyDescent="0.25">
      <c r="G475161" s="63"/>
    </row>
    <row r="475162" spans="7:7" x14ac:dyDescent="0.25">
      <c r="G475162" s="63"/>
    </row>
    <row r="475163" spans="7:7" x14ac:dyDescent="0.25">
      <c r="G475163" s="63"/>
    </row>
    <row r="491523" spans="7:7" ht="13" x14ac:dyDescent="0.3">
      <c r="G491523" s="66" t="s">
        <v>735</v>
      </c>
    </row>
    <row r="491524" spans="7:7" x14ac:dyDescent="0.25">
      <c r="G491524" s="65">
        <v>1</v>
      </c>
    </row>
    <row r="491525" spans="7:7" x14ac:dyDescent="0.25">
      <c r="G491525" s="65">
        <v>1</v>
      </c>
    </row>
    <row r="491526" spans="7:7" x14ac:dyDescent="0.25">
      <c r="G491526" s="65">
        <v>1</v>
      </c>
    </row>
    <row r="491527" spans="7:7" x14ac:dyDescent="0.25">
      <c r="G491527" s="61">
        <v>1</v>
      </c>
    </row>
    <row r="491528" spans="7:7" x14ac:dyDescent="0.25">
      <c r="G491528" s="65">
        <v>1</v>
      </c>
    </row>
    <row r="491529" spans="7:7" x14ac:dyDescent="0.25">
      <c r="G491529" s="65">
        <v>4</v>
      </c>
    </row>
    <row r="491530" spans="7:7" x14ac:dyDescent="0.25">
      <c r="G491530" s="65">
        <v>0</v>
      </c>
    </row>
    <row r="491531" spans="7:7" x14ac:dyDescent="0.25">
      <c r="G491531" s="65">
        <v>0</v>
      </c>
    </row>
    <row r="491532" spans="7:7" x14ac:dyDescent="0.25">
      <c r="G491532" s="65">
        <v>0</v>
      </c>
    </row>
    <row r="491533" spans="7:7" x14ac:dyDescent="0.25">
      <c r="G491533" s="65">
        <v>0</v>
      </c>
    </row>
    <row r="491534" spans="7:7" x14ac:dyDescent="0.25">
      <c r="G491534" s="65">
        <v>2</v>
      </c>
    </row>
    <row r="491535" spans="7:7" x14ac:dyDescent="0.25">
      <c r="G491535" s="65">
        <v>0</v>
      </c>
    </row>
    <row r="491536" spans="7:7" x14ac:dyDescent="0.25">
      <c r="G491536" s="64"/>
    </row>
    <row r="491537" spans="7:7" x14ac:dyDescent="0.25">
      <c r="G491537" s="63"/>
    </row>
    <row r="491538" spans="7:7" x14ac:dyDescent="0.25">
      <c r="G491538" s="63"/>
    </row>
    <row r="491539" spans="7:7" x14ac:dyDescent="0.25">
      <c r="G491539" s="63"/>
    </row>
    <row r="491540" spans="7:7" x14ac:dyDescent="0.25">
      <c r="G491540" s="63"/>
    </row>
    <row r="491541" spans="7:7" x14ac:dyDescent="0.25">
      <c r="G491541" s="63"/>
    </row>
    <row r="491542" spans="7:7" x14ac:dyDescent="0.25">
      <c r="G491542" s="63"/>
    </row>
    <row r="491543" spans="7:7" x14ac:dyDescent="0.25">
      <c r="G491543" s="63"/>
    </row>
    <row r="491544" spans="7:7" x14ac:dyDescent="0.25">
      <c r="G491544" s="63"/>
    </row>
    <row r="491545" spans="7:7" x14ac:dyDescent="0.25">
      <c r="G491545" s="63"/>
    </row>
    <row r="491546" spans="7:7" x14ac:dyDescent="0.25">
      <c r="G491546" s="63"/>
    </row>
    <row r="491547" spans="7:7" x14ac:dyDescent="0.25">
      <c r="G491547" s="63"/>
    </row>
    <row r="507907" spans="7:7" ht="13" x14ac:dyDescent="0.3">
      <c r="G507907" s="66" t="s">
        <v>735</v>
      </c>
    </row>
    <row r="507908" spans="7:7" x14ac:dyDescent="0.25">
      <c r="G507908" s="65">
        <v>1</v>
      </c>
    </row>
    <row r="507909" spans="7:7" x14ac:dyDescent="0.25">
      <c r="G507909" s="65">
        <v>1</v>
      </c>
    </row>
    <row r="507910" spans="7:7" x14ac:dyDescent="0.25">
      <c r="G507910" s="65">
        <v>1</v>
      </c>
    </row>
    <row r="507911" spans="7:7" x14ac:dyDescent="0.25">
      <c r="G507911" s="61">
        <v>1</v>
      </c>
    </row>
    <row r="507912" spans="7:7" x14ac:dyDescent="0.25">
      <c r="G507912" s="65">
        <v>1</v>
      </c>
    </row>
    <row r="507913" spans="7:7" x14ac:dyDescent="0.25">
      <c r="G507913" s="65">
        <v>4</v>
      </c>
    </row>
    <row r="507914" spans="7:7" x14ac:dyDescent="0.25">
      <c r="G507914" s="65">
        <v>0</v>
      </c>
    </row>
    <row r="507915" spans="7:7" x14ac:dyDescent="0.25">
      <c r="G507915" s="65">
        <v>0</v>
      </c>
    </row>
    <row r="507916" spans="7:7" x14ac:dyDescent="0.25">
      <c r="G507916" s="65">
        <v>0</v>
      </c>
    </row>
    <row r="507917" spans="7:7" x14ac:dyDescent="0.25">
      <c r="G507917" s="65">
        <v>0</v>
      </c>
    </row>
    <row r="507918" spans="7:7" x14ac:dyDescent="0.25">
      <c r="G507918" s="65">
        <v>2</v>
      </c>
    </row>
    <row r="507919" spans="7:7" x14ac:dyDescent="0.25">
      <c r="G507919" s="65">
        <v>0</v>
      </c>
    </row>
    <row r="507920" spans="7:7" x14ac:dyDescent="0.25">
      <c r="G507920" s="64"/>
    </row>
    <row r="507921" spans="7:7" x14ac:dyDescent="0.25">
      <c r="G507921" s="63"/>
    </row>
    <row r="507922" spans="7:7" x14ac:dyDescent="0.25">
      <c r="G507922" s="63"/>
    </row>
    <row r="507923" spans="7:7" x14ac:dyDescent="0.25">
      <c r="G507923" s="63"/>
    </row>
    <row r="507924" spans="7:7" x14ac:dyDescent="0.25">
      <c r="G507924" s="63"/>
    </row>
    <row r="507925" spans="7:7" x14ac:dyDescent="0.25">
      <c r="G507925" s="63"/>
    </row>
    <row r="507926" spans="7:7" x14ac:dyDescent="0.25">
      <c r="G507926" s="63"/>
    </row>
    <row r="507927" spans="7:7" x14ac:dyDescent="0.25">
      <c r="G507927" s="63"/>
    </row>
    <row r="507928" spans="7:7" x14ac:dyDescent="0.25">
      <c r="G507928" s="63"/>
    </row>
    <row r="507929" spans="7:7" x14ac:dyDescent="0.25">
      <c r="G507929" s="63"/>
    </row>
    <row r="507930" spans="7:7" x14ac:dyDescent="0.25">
      <c r="G507930" s="63"/>
    </row>
    <row r="507931" spans="7:7" x14ac:dyDescent="0.25">
      <c r="G507931" s="63"/>
    </row>
    <row r="524291" spans="7:7" ht="13" x14ac:dyDescent="0.3">
      <c r="G524291" s="66" t="s">
        <v>735</v>
      </c>
    </row>
    <row r="524292" spans="7:7" x14ac:dyDescent="0.25">
      <c r="G524292" s="65">
        <v>1</v>
      </c>
    </row>
    <row r="524293" spans="7:7" x14ac:dyDescent="0.25">
      <c r="G524293" s="65">
        <v>1</v>
      </c>
    </row>
    <row r="524294" spans="7:7" x14ac:dyDescent="0.25">
      <c r="G524294" s="65">
        <v>1</v>
      </c>
    </row>
    <row r="524295" spans="7:7" x14ac:dyDescent="0.25">
      <c r="G524295" s="61">
        <v>1</v>
      </c>
    </row>
    <row r="524296" spans="7:7" x14ac:dyDescent="0.25">
      <c r="G524296" s="65">
        <v>1</v>
      </c>
    </row>
    <row r="524297" spans="7:7" x14ac:dyDescent="0.25">
      <c r="G524297" s="65">
        <v>4</v>
      </c>
    </row>
    <row r="524298" spans="7:7" x14ac:dyDescent="0.25">
      <c r="G524298" s="65">
        <v>0</v>
      </c>
    </row>
    <row r="524299" spans="7:7" x14ac:dyDescent="0.25">
      <c r="G524299" s="65">
        <v>0</v>
      </c>
    </row>
    <row r="524300" spans="7:7" x14ac:dyDescent="0.25">
      <c r="G524300" s="65">
        <v>0</v>
      </c>
    </row>
    <row r="524301" spans="7:7" x14ac:dyDescent="0.25">
      <c r="G524301" s="65">
        <v>0</v>
      </c>
    </row>
    <row r="524302" spans="7:7" x14ac:dyDescent="0.25">
      <c r="G524302" s="65">
        <v>2</v>
      </c>
    </row>
    <row r="524303" spans="7:7" x14ac:dyDescent="0.25">
      <c r="G524303" s="65">
        <v>0</v>
      </c>
    </row>
    <row r="524304" spans="7:7" x14ac:dyDescent="0.25">
      <c r="G524304" s="64"/>
    </row>
    <row r="524305" spans="7:7" x14ac:dyDescent="0.25">
      <c r="G524305" s="63"/>
    </row>
    <row r="524306" spans="7:7" x14ac:dyDescent="0.25">
      <c r="G524306" s="63"/>
    </row>
    <row r="524307" spans="7:7" x14ac:dyDescent="0.25">
      <c r="G524307" s="63"/>
    </row>
    <row r="524308" spans="7:7" x14ac:dyDescent="0.25">
      <c r="G524308" s="63"/>
    </row>
    <row r="524309" spans="7:7" x14ac:dyDescent="0.25">
      <c r="G524309" s="63"/>
    </row>
    <row r="524310" spans="7:7" x14ac:dyDescent="0.25">
      <c r="G524310" s="63"/>
    </row>
    <row r="524311" spans="7:7" x14ac:dyDescent="0.25">
      <c r="G524311" s="63"/>
    </row>
    <row r="524312" spans="7:7" x14ac:dyDescent="0.25">
      <c r="G524312" s="63"/>
    </row>
    <row r="524313" spans="7:7" x14ac:dyDescent="0.25">
      <c r="G524313" s="63"/>
    </row>
    <row r="524314" spans="7:7" x14ac:dyDescent="0.25">
      <c r="G524314" s="63"/>
    </row>
    <row r="524315" spans="7:7" x14ac:dyDescent="0.25">
      <c r="G524315" s="63"/>
    </row>
    <row r="540675" spans="7:7" ht="13" x14ac:dyDescent="0.3">
      <c r="G540675" s="66" t="s">
        <v>735</v>
      </c>
    </row>
    <row r="540676" spans="7:7" x14ac:dyDescent="0.25">
      <c r="G540676" s="65">
        <v>1</v>
      </c>
    </row>
    <row r="540677" spans="7:7" x14ac:dyDescent="0.25">
      <c r="G540677" s="65">
        <v>1</v>
      </c>
    </row>
    <row r="540678" spans="7:7" x14ac:dyDescent="0.25">
      <c r="G540678" s="65">
        <v>1</v>
      </c>
    </row>
    <row r="540679" spans="7:7" x14ac:dyDescent="0.25">
      <c r="G540679" s="61">
        <v>1</v>
      </c>
    </row>
    <row r="540680" spans="7:7" x14ac:dyDescent="0.25">
      <c r="G540680" s="65">
        <v>1</v>
      </c>
    </row>
    <row r="540681" spans="7:7" x14ac:dyDescent="0.25">
      <c r="G540681" s="65">
        <v>4</v>
      </c>
    </row>
    <row r="540682" spans="7:7" x14ac:dyDescent="0.25">
      <c r="G540682" s="65">
        <v>0</v>
      </c>
    </row>
    <row r="540683" spans="7:7" x14ac:dyDescent="0.25">
      <c r="G540683" s="65">
        <v>0</v>
      </c>
    </row>
    <row r="540684" spans="7:7" x14ac:dyDescent="0.25">
      <c r="G540684" s="65">
        <v>0</v>
      </c>
    </row>
    <row r="540685" spans="7:7" x14ac:dyDescent="0.25">
      <c r="G540685" s="65">
        <v>0</v>
      </c>
    </row>
    <row r="540686" spans="7:7" x14ac:dyDescent="0.25">
      <c r="G540686" s="65">
        <v>2</v>
      </c>
    </row>
    <row r="540687" spans="7:7" x14ac:dyDescent="0.25">
      <c r="G540687" s="65">
        <v>0</v>
      </c>
    </row>
    <row r="540688" spans="7:7" x14ac:dyDescent="0.25">
      <c r="G540688" s="64"/>
    </row>
    <row r="540689" spans="7:7" x14ac:dyDescent="0.25">
      <c r="G540689" s="63"/>
    </row>
    <row r="540690" spans="7:7" x14ac:dyDescent="0.25">
      <c r="G540690" s="63"/>
    </row>
    <row r="540691" spans="7:7" x14ac:dyDescent="0.25">
      <c r="G540691" s="63"/>
    </row>
    <row r="540692" spans="7:7" x14ac:dyDescent="0.25">
      <c r="G540692" s="63"/>
    </row>
    <row r="540693" spans="7:7" x14ac:dyDescent="0.25">
      <c r="G540693" s="63"/>
    </row>
    <row r="540694" spans="7:7" x14ac:dyDescent="0.25">
      <c r="G540694" s="63"/>
    </row>
    <row r="540695" spans="7:7" x14ac:dyDescent="0.25">
      <c r="G540695" s="63"/>
    </row>
    <row r="540696" spans="7:7" x14ac:dyDescent="0.25">
      <c r="G540696" s="63"/>
    </row>
    <row r="540697" spans="7:7" x14ac:dyDescent="0.25">
      <c r="G540697" s="63"/>
    </row>
    <row r="540698" spans="7:7" x14ac:dyDescent="0.25">
      <c r="G540698" s="63"/>
    </row>
    <row r="540699" spans="7:7" x14ac:dyDescent="0.25">
      <c r="G540699" s="63"/>
    </row>
    <row r="557059" spans="7:7" ht="13" x14ac:dyDescent="0.3">
      <c r="G557059" s="66" t="s">
        <v>735</v>
      </c>
    </row>
    <row r="557060" spans="7:7" x14ac:dyDescent="0.25">
      <c r="G557060" s="65">
        <v>1</v>
      </c>
    </row>
    <row r="557061" spans="7:7" x14ac:dyDescent="0.25">
      <c r="G557061" s="65">
        <v>1</v>
      </c>
    </row>
    <row r="557062" spans="7:7" x14ac:dyDescent="0.25">
      <c r="G557062" s="65">
        <v>1</v>
      </c>
    </row>
    <row r="557063" spans="7:7" x14ac:dyDescent="0.25">
      <c r="G557063" s="61">
        <v>1</v>
      </c>
    </row>
    <row r="557064" spans="7:7" x14ac:dyDescent="0.25">
      <c r="G557064" s="65">
        <v>1</v>
      </c>
    </row>
    <row r="557065" spans="7:7" x14ac:dyDescent="0.25">
      <c r="G557065" s="65">
        <v>4</v>
      </c>
    </row>
    <row r="557066" spans="7:7" x14ac:dyDescent="0.25">
      <c r="G557066" s="65">
        <v>0</v>
      </c>
    </row>
    <row r="557067" spans="7:7" x14ac:dyDescent="0.25">
      <c r="G557067" s="65">
        <v>0</v>
      </c>
    </row>
    <row r="557068" spans="7:7" x14ac:dyDescent="0.25">
      <c r="G557068" s="65">
        <v>0</v>
      </c>
    </row>
    <row r="557069" spans="7:7" x14ac:dyDescent="0.25">
      <c r="G557069" s="65">
        <v>0</v>
      </c>
    </row>
    <row r="557070" spans="7:7" x14ac:dyDescent="0.25">
      <c r="G557070" s="65">
        <v>2</v>
      </c>
    </row>
    <row r="557071" spans="7:7" x14ac:dyDescent="0.25">
      <c r="G557071" s="65">
        <v>0</v>
      </c>
    </row>
    <row r="557072" spans="7:7" x14ac:dyDescent="0.25">
      <c r="G557072" s="64"/>
    </row>
    <row r="557073" spans="7:7" x14ac:dyDescent="0.25">
      <c r="G557073" s="63"/>
    </row>
    <row r="557074" spans="7:7" x14ac:dyDescent="0.25">
      <c r="G557074" s="63"/>
    </row>
    <row r="557075" spans="7:7" x14ac:dyDescent="0.25">
      <c r="G557075" s="63"/>
    </row>
    <row r="557076" spans="7:7" x14ac:dyDescent="0.25">
      <c r="G557076" s="63"/>
    </row>
    <row r="557077" spans="7:7" x14ac:dyDescent="0.25">
      <c r="G557077" s="63"/>
    </row>
    <row r="557078" spans="7:7" x14ac:dyDescent="0.25">
      <c r="G557078" s="63"/>
    </row>
    <row r="557079" spans="7:7" x14ac:dyDescent="0.25">
      <c r="G557079" s="63"/>
    </row>
    <row r="557080" spans="7:7" x14ac:dyDescent="0.25">
      <c r="G557080" s="63"/>
    </row>
    <row r="557081" spans="7:7" x14ac:dyDescent="0.25">
      <c r="G557081" s="63"/>
    </row>
    <row r="557082" spans="7:7" x14ac:dyDescent="0.25">
      <c r="G557082" s="63"/>
    </row>
    <row r="557083" spans="7:7" x14ac:dyDescent="0.25">
      <c r="G557083" s="63"/>
    </row>
    <row r="573443" spans="7:7" ht="13" x14ac:dyDescent="0.3">
      <c r="G573443" s="66" t="s">
        <v>735</v>
      </c>
    </row>
    <row r="573444" spans="7:7" x14ac:dyDescent="0.25">
      <c r="G573444" s="65">
        <v>1</v>
      </c>
    </row>
    <row r="573445" spans="7:7" x14ac:dyDescent="0.25">
      <c r="G573445" s="65">
        <v>1</v>
      </c>
    </row>
    <row r="573446" spans="7:7" x14ac:dyDescent="0.25">
      <c r="G573446" s="65">
        <v>1</v>
      </c>
    </row>
    <row r="573447" spans="7:7" x14ac:dyDescent="0.25">
      <c r="G573447" s="61">
        <v>1</v>
      </c>
    </row>
    <row r="573448" spans="7:7" x14ac:dyDescent="0.25">
      <c r="G573448" s="65">
        <v>1</v>
      </c>
    </row>
    <row r="573449" spans="7:7" x14ac:dyDescent="0.25">
      <c r="G573449" s="65">
        <v>4</v>
      </c>
    </row>
    <row r="573450" spans="7:7" x14ac:dyDescent="0.25">
      <c r="G573450" s="65">
        <v>0</v>
      </c>
    </row>
    <row r="573451" spans="7:7" x14ac:dyDescent="0.25">
      <c r="G573451" s="65">
        <v>0</v>
      </c>
    </row>
    <row r="573452" spans="7:7" x14ac:dyDescent="0.25">
      <c r="G573452" s="65">
        <v>0</v>
      </c>
    </row>
    <row r="573453" spans="7:7" x14ac:dyDescent="0.25">
      <c r="G573453" s="65">
        <v>0</v>
      </c>
    </row>
    <row r="573454" spans="7:7" x14ac:dyDescent="0.25">
      <c r="G573454" s="65">
        <v>2</v>
      </c>
    </row>
    <row r="573455" spans="7:7" x14ac:dyDescent="0.25">
      <c r="G573455" s="65">
        <v>0</v>
      </c>
    </row>
    <row r="573456" spans="7:7" x14ac:dyDescent="0.25">
      <c r="G573456" s="64"/>
    </row>
    <row r="573457" spans="7:7" x14ac:dyDescent="0.25">
      <c r="G573457" s="63"/>
    </row>
    <row r="573458" spans="7:7" x14ac:dyDescent="0.25">
      <c r="G573458" s="63"/>
    </row>
    <row r="573459" spans="7:7" x14ac:dyDescent="0.25">
      <c r="G573459" s="63"/>
    </row>
    <row r="573460" spans="7:7" x14ac:dyDescent="0.25">
      <c r="G573460" s="63"/>
    </row>
    <row r="573461" spans="7:7" x14ac:dyDescent="0.25">
      <c r="G573461" s="63"/>
    </row>
    <row r="573462" spans="7:7" x14ac:dyDescent="0.25">
      <c r="G573462" s="63"/>
    </row>
    <row r="573463" spans="7:7" x14ac:dyDescent="0.25">
      <c r="G573463" s="63"/>
    </row>
    <row r="573464" spans="7:7" x14ac:dyDescent="0.25">
      <c r="G573464" s="63"/>
    </row>
    <row r="573465" spans="7:7" x14ac:dyDescent="0.25">
      <c r="G573465" s="63"/>
    </row>
    <row r="573466" spans="7:7" x14ac:dyDescent="0.25">
      <c r="G573466" s="63"/>
    </row>
    <row r="573467" spans="7:7" x14ac:dyDescent="0.25">
      <c r="G573467" s="63"/>
    </row>
    <row r="589827" spans="7:7" ht="13" x14ac:dyDescent="0.3">
      <c r="G589827" s="66" t="s">
        <v>735</v>
      </c>
    </row>
    <row r="589828" spans="7:7" x14ac:dyDescent="0.25">
      <c r="G589828" s="65">
        <v>1</v>
      </c>
    </row>
    <row r="589829" spans="7:7" x14ac:dyDescent="0.25">
      <c r="G589829" s="65">
        <v>1</v>
      </c>
    </row>
    <row r="589830" spans="7:7" x14ac:dyDescent="0.25">
      <c r="G589830" s="65">
        <v>1</v>
      </c>
    </row>
    <row r="589831" spans="7:7" x14ac:dyDescent="0.25">
      <c r="G589831" s="61">
        <v>1</v>
      </c>
    </row>
    <row r="589832" spans="7:7" x14ac:dyDescent="0.25">
      <c r="G589832" s="65">
        <v>1</v>
      </c>
    </row>
    <row r="589833" spans="7:7" x14ac:dyDescent="0.25">
      <c r="G589833" s="65">
        <v>4</v>
      </c>
    </row>
    <row r="589834" spans="7:7" x14ac:dyDescent="0.25">
      <c r="G589834" s="65">
        <v>0</v>
      </c>
    </row>
    <row r="589835" spans="7:7" x14ac:dyDescent="0.25">
      <c r="G589835" s="65">
        <v>0</v>
      </c>
    </row>
    <row r="589836" spans="7:7" x14ac:dyDescent="0.25">
      <c r="G589836" s="65">
        <v>0</v>
      </c>
    </row>
    <row r="589837" spans="7:7" x14ac:dyDescent="0.25">
      <c r="G589837" s="65">
        <v>0</v>
      </c>
    </row>
    <row r="589838" spans="7:7" x14ac:dyDescent="0.25">
      <c r="G589838" s="65">
        <v>2</v>
      </c>
    </row>
    <row r="589839" spans="7:7" x14ac:dyDescent="0.25">
      <c r="G589839" s="65">
        <v>0</v>
      </c>
    </row>
    <row r="589840" spans="7:7" x14ac:dyDescent="0.25">
      <c r="G589840" s="64"/>
    </row>
    <row r="589841" spans="7:7" x14ac:dyDescent="0.25">
      <c r="G589841" s="63"/>
    </row>
    <row r="589842" spans="7:7" x14ac:dyDescent="0.25">
      <c r="G589842" s="63"/>
    </row>
    <row r="589843" spans="7:7" x14ac:dyDescent="0.25">
      <c r="G589843" s="63"/>
    </row>
    <row r="589844" spans="7:7" x14ac:dyDescent="0.25">
      <c r="G589844" s="63"/>
    </row>
    <row r="589845" spans="7:7" x14ac:dyDescent="0.25">
      <c r="G589845" s="63"/>
    </row>
    <row r="589846" spans="7:7" x14ac:dyDescent="0.25">
      <c r="G589846" s="63"/>
    </row>
    <row r="589847" spans="7:7" x14ac:dyDescent="0.25">
      <c r="G589847" s="63"/>
    </row>
    <row r="589848" spans="7:7" x14ac:dyDescent="0.25">
      <c r="G589848" s="63"/>
    </row>
    <row r="589849" spans="7:7" x14ac:dyDescent="0.25">
      <c r="G589849" s="63"/>
    </row>
    <row r="589850" spans="7:7" x14ac:dyDescent="0.25">
      <c r="G589850" s="63"/>
    </row>
    <row r="589851" spans="7:7" x14ac:dyDescent="0.25">
      <c r="G589851" s="63"/>
    </row>
    <row r="606211" spans="7:7" ht="13" x14ac:dyDescent="0.3">
      <c r="G606211" s="66" t="s">
        <v>735</v>
      </c>
    </row>
    <row r="606212" spans="7:7" x14ac:dyDescent="0.25">
      <c r="G606212" s="65">
        <v>1</v>
      </c>
    </row>
    <row r="606213" spans="7:7" x14ac:dyDescent="0.25">
      <c r="G606213" s="65">
        <v>1</v>
      </c>
    </row>
    <row r="606214" spans="7:7" x14ac:dyDescent="0.25">
      <c r="G606214" s="65">
        <v>1</v>
      </c>
    </row>
    <row r="606215" spans="7:7" x14ac:dyDescent="0.25">
      <c r="G606215" s="61">
        <v>1</v>
      </c>
    </row>
    <row r="606216" spans="7:7" x14ac:dyDescent="0.25">
      <c r="G606216" s="65">
        <v>1</v>
      </c>
    </row>
    <row r="606217" spans="7:7" x14ac:dyDescent="0.25">
      <c r="G606217" s="65">
        <v>4</v>
      </c>
    </row>
    <row r="606218" spans="7:7" x14ac:dyDescent="0.25">
      <c r="G606218" s="65">
        <v>0</v>
      </c>
    </row>
    <row r="606219" spans="7:7" x14ac:dyDescent="0.25">
      <c r="G606219" s="65">
        <v>0</v>
      </c>
    </row>
    <row r="606220" spans="7:7" x14ac:dyDescent="0.25">
      <c r="G606220" s="65">
        <v>0</v>
      </c>
    </row>
    <row r="606221" spans="7:7" x14ac:dyDescent="0.25">
      <c r="G606221" s="65">
        <v>0</v>
      </c>
    </row>
    <row r="606222" spans="7:7" x14ac:dyDescent="0.25">
      <c r="G606222" s="65">
        <v>2</v>
      </c>
    </row>
    <row r="606223" spans="7:7" x14ac:dyDescent="0.25">
      <c r="G606223" s="65">
        <v>0</v>
      </c>
    </row>
    <row r="606224" spans="7:7" x14ac:dyDescent="0.25">
      <c r="G606224" s="64"/>
    </row>
    <row r="606225" spans="7:7" x14ac:dyDescent="0.25">
      <c r="G606225" s="63"/>
    </row>
    <row r="606226" spans="7:7" x14ac:dyDescent="0.25">
      <c r="G606226" s="63"/>
    </row>
    <row r="606227" spans="7:7" x14ac:dyDescent="0.25">
      <c r="G606227" s="63"/>
    </row>
    <row r="606228" spans="7:7" x14ac:dyDescent="0.25">
      <c r="G606228" s="63"/>
    </row>
    <row r="606229" spans="7:7" x14ac:dyDescent="0.25">
      <c r="G606229" s="63"/>
    </row>
    <row r="606230" spans="7:7" x14ac:dyDescent="0.25">
      <c r="G606230" s="63"/>
    </row>
    <row r="606231" spans="7:7" x14ac:dyDescent="0.25">
      <c r="G606231" s="63"/>
    </row>
    <row r="606232" spans="7:7" x14ac:dyDescent="0.25">
      <c r="G606232" s="63"/>
    </row>
    <row r="606233" spans="7:7" x14ac:dyDescent="0.25">
      <c r="G606233" s="63"/>
    </row>
    <row r="606234" spans="7:7" x14ac:dyDescent="0.25">
      <c r="G606234" s="63"/>
    </row>
    <row r="606235" spans="7:7" x14ac:dyDescent="0.25">
      <c r="G606235" s="63"/>
    </row>
    <row r="622595" spans="7:7" ht="13" x14ac:dyDescent="0.3">
      <c r="G622595" s="66" t="s">
        <v>735</v>
      </c>
    </row>
    <row r="622596" spans="7:7" x14ac:dyDescent="0.25">
      <c r="G622596" s="65">
        <v>1</v>
      </c>
    </row>
    <row r="622597" spans="7:7" x14ac:dyDescent="0.25">
      <c r="G622597" s="65">
        <v>1</v>
      </c>
    </row>
    <row r="622598" spans="7:7" x14ac:dyDescent="0.25">
      <c r="G622598" s="65">
        <v>1</v>
      </c>
    </row>
    <row r="622599" spans="7:7" x14ac:dyDescent="0.25">
      <c r="G622599" s="61">
        <v>1</v>
      </c>
    </row>
    <row r="622600" spans="7:7" x14ac:dyDescent="0.25">
      <c r="G622600" s="65">
        <v>1</v>
      </c>
    </row>
    <row r="622601" spans="7:7" x14ac:dyDescent="0.25">
      <c r="G622601" s="65">
        <v>4</v>
      </c>
    </row>
    <row r="622602" spans="7:7" x14ac:dyDescent="0.25">
      <c r="G622602" s="65">
        <v>0</v>
      </c>
    </row>
    <row r="622603" spans="7:7" x14ac:dyDescent="0.25">
      <c r="G622603" s="65">
        <v>0</v>
      </c>
    </row>
    <row r="622604" spans="7:7" x14ac:dyDescent="0.25">
      <c r="G622604" s="65">
        <v>0</v>
      </c>
    </row>
    <row r="622605" spans="7:7" x14ac:dyDescent="0.25">
      <c r="G622605" s="65">
        <v>0</v>
      </c>
    </row>
    <row r="622606" spans="7:7" x14ac:dyDescent="0.25">
      <c r="G622606" s="65">
        <v>2</v>
      </c>
    </row>
    <row r="622607" spans="7:7" x14ac:dyDescent="0.25">
      <c r="G622607" s="65">
        <v>0</v>
      </c>
    </row>
    <row r="622608" spans="7:7" x14ac:dyDescent="0.25">
      <c r="G622608" s="64"/>
    </row>
    <row r="622609" spans="7:7" x14ac:dyDescent="0.25">
      <c r="G622609" s="63"/>
    </row>
    <row r="622610" spans="7:7" x14ac:dyDescent="0.25">
      <c r="G622610" s="63"/>
    </row>
    <row r="622611" spans="7:7" x14ac:dyDescent="0.25">
      <c r="G622611" s="63"/>
    </row>
    <row r="622612" spans="7:7" x14ac:dyDescent="0.25">
      <c r="G622612" s="63"/>
    </row>
    <row r="622613" spans="7:7" x14ac:dyDescent="0.25">
      <c r="G622613" s="63"/>
    </row>
    <row r="622614" spans="7:7" x14ac:dyDescent="0.25">
      <c r="G622614" s="63"/>
    </row>
    <row r="622615" spans="7:7" x14ac:dyDescent="0.25">
      <c r="G622615" s="63"/>
    </row>
    <row r="622616" spans="7:7" x14ac:dyDescent="0.25">
      <c r="G622616" s="63"/>
    </row>
    <row r="622617" spans="7:7" x14ac:dyDescent="0.25">
      <c r="G622617" s="63"/>
    </row>
    <row r="622618" spans="7:7" x14ac:dyDescent="0.25">
      <c r="G622618" s="63"/>
    </row>
    <row r="622619" spans="7:7" x14ac:dyDescent="0.25">
      <c r="G622619" s="63"/>
    </row>
    <row r="638979" spans="7:7" ht="13" x14ac:dyDescent="0.3">
      <c r="G638979" s="66" t="s">
        <v>735</v>
      </c>
    </row>
    <row r="638980" spans="7:7" x14ac:dyDescent="0.25">
      <c r="G638980" s="65">
        <v>1</v>
      </c>
    </row>
    <row r="638981" spans="7:7" x14ac:dyDescent="0.25">
      <c r="G638981" s="65">
        <v>1</v>
      </c>
    </row>
    <row r="638982" spans="7:7" x14ac:dyDescent="0.25">
      <c r="G638982" s="65">
        <v>1</v>
      </c>
    </row>
    <row r="638983" spans="7:7" x14ac:dyDescent="0.25">
      <c r="G638983" s="61">
        <v>1</v>
      </c>
    </row>
    <row r="638984" spans="7:7" x14ac:dyDescent="0.25">
      <c r="G638984" s="65">
        <v>1</v>
      </c>
    </row>
    <row r="638985" spans="7:7" x14ac:dyDescent="0.25">
      <c r="G638985" s="65">
        <v>4</v>
      </c>
    </row>
    <row r="638986" spans="7:7" x14ac:dyDescent="0.25">
      <c r="G638986" s="65">
        <v>0</v>
      </c>
    </row>
    <row r="638987" spans="7:7" x14ac:dyDescent="0.25">
      <c r="G638987" s="65">
        <v>0</v>
      </c>
    </row>
    <row r="638988" spans="7:7" x14ac:dyDescent="0.25">
      <c r="G638988" s="65">
        <v>0</v>
      </c>
    </row>
    <row r="638989" spans="7:7" x14ac:dyDescent="0.25">
      <c r="G638989" s="65">
        <v>0</v>
      </c>
    </row>
    <row r="638990" spans="7:7" x14ac:dyDescent="0.25">
      <c r="G638990" s="65">
        <v>2</v>
      </c>
    </row>
    <row r="638991" spans="7:7" x14ac:dyDescent="0.25">
      <c r="G638991" s="65">
        <v>0</v>
      </c>
    </row>
    <row r="638992" spans="7:7" x14ac:dyDescent="0.25">
      <c r="G638992" s="64"/>
    </row>
    <row r="638993" spans="7:7" x14ac:dyDescent="0.25">
      <c r="G638993" s="63"/>
    </row>
    <row r="638994" spans="7:7" x14ac:dyDescent="0.25">
      <c r="G638994" s="63"/>
    </row>
    <row r="638995" spans="7:7" x14ac:dyDescent="0.25">
      <c r="G638995" s="63"/>
    </row>
    <row r="638996" spans="7:7" x14ac:dyDescent="0.25">
      <c r="G638996" s="63"/>
    </row>
    <row r="638997" spans="7:7" x14ac:dyDescent="0.25">
      <c r="G638997" s="63"/>
    </row>
    <row r="638998" spans="7:7" x14ac:dyDescent="0.25">
      <c r="G638998" s="63"/>
    </row>
    <row r="638999" spans="7:7" x14ac:dyDescent="0.25">
      <c r="G638999" s="63"/>
    </row>
    <row r="639000" spans="7:7" x14ac:dyDescent="0.25">
      <c r="G639000" s="63"/>
    </row>
    <row r="639001" spans="7:7" x14ac:dyDescent="0.25">
      <c r="G639001" s="63"/>
    </row>
    <row r="639002" spans="7:7" x14ac:dyDescent="0.25">
      <c r="G639002" s="63"/>
    </row>
    <row r="639003" spans="7:7" x14ac:dyDescent="0.25">
      <c r="G639003" s="63"/>
    </row>
    <row r="655363" spans="7:7" ht="13" x14ac:dyDescent="0.3">
      <c r="G655363" s="66" t="s">
        <v>735</v>
      </c>
    </row>
    <row r="655364" spans="7:7" x14ac:dyDescent="0.25">
      <c r="G655364" s="65">
        <v>1</v>
      </c>
    </row>
    <row r="655365" spans="7:7" x14ac:dyDescent="0.25">
      <c r="G655365" s="65">
        <v>1</v>
      </c>
    </row>
    <row r="655366" spans="7:7" x14ac:dyDescent="0.25">
      <c r="G655366" s="65">
        <v>1</v>
      </c>
    </row>
    <row r="655367" spans="7:7" x14ac:dyDescent="0.25">
      <c r="G655367" s="61">
        <v>1</v>
      </c>
    </row>
    <row r="655368" spans="7:7" x14ac:dyDescent="0.25">
      <c r="G655368" s="65">
        <v>1</v>
      </c>
    </row>
    <row r="655369" spans="7:7" x14ac:dyDescent="0.25">
      <c r="G655369" s="65">
        <v>4</v>
      </c>
    </row>
    <row r="655370" spans="7:7" x14ac:dyDescent="0.25">
      <c r="G655370" s="65">
        <v>0</v>
      </c>
    </row>
    <row r="655371" spans="7:7" x14ac:dyDescent="0.25">
      <c r="G655371" s="65">
        <v>0</v>
      </c>
    </row>
    <row r="655372" spans="7:7" x14ac:dyDescent="0.25">
      <c r="G655372" s="65">
        <v>0</v>
      </c>
    </row>
    <row r="655373" spans="7:7" x14ac:dyDescent="0.25">
      <c r="G655373" s="65">
        <v>0</v>
      </c>
    </row>
    <row r="655374" spans="7:7" x14ac:dyDescent="0.25">
      <c r="G655374" s="65">
        <v>2</v>
      </c>
    </row>
    <row r="655375" spans="7:7" x14ac:dyDescent="0.25">
      <c r="G655375" s="65">
        <v>0</v>
      </c>
    </row>
    <row r="655376" spans="7:7" x14ac:dyDescent="0.25">
      <c r="G655376" s="64"/>
    </row>
    <row r="655377" spans="7:7" x14ac:dyDescent="0.25">
      <c r="G655377" s="63"/>
    </row>
    <row r="655378" spans="7:7" x14ac:dyDescent="0.25">
      <c r="G655378" s="63"/>
    </row>
    <row r="655379" spans="7:7" x14ac:dyDescent="0.25">
      <c r="G655379" s="63"/>
    </row>
    <row r="655380" spans="7:7" x14ac:dyDescent="0.25">
      <c r="G655380" s="63"/>
    </row>
    <row r="655381" spans="7:7" x14ac:dyDescent="0.25">
      <c r="G655381" s="63"/>
    </row>
    <row r="655382" spans="7:7" x14ac:dyDescent="0.25">
      <c r="G655382" s="63"/>
    </row>
    <row r="655383" spans="7:7" x14ac:dyDescent="0.25">
      <c r="G655383" s="63"/>
    </row>
    <row r="655384" spans="7:7" x14ac:dyDescent="0.25">
      <c r="G655384" s="63"/>
    </row>
    <row r="655385" spans="7:7" x14ac:dyDescent="0.25">
      <c r="G655385" s="63"/>
    </row>
    <row r="655386" spans="7:7" x14ac:dyDescent="0.25">
      <c r="G655386" s="63"/>
    </row>
    <row r="655387" spans="7:7" x14ac:dyDescent="0.25">
      <c r="G655387" s="63"/>
    </row>
    <row r="671747" spans="7:7" ht="13" x14ac:dyDescent="0.3">
      <c r="G671747" s="66" t="s">
        <v>735</v>
      </c>
    </row>
    <row r="671748" spans="7:7" x14ac:dyDescent="0.25">
      <c r="G671748" s="65">
        <v>1</v>
      </c>
    </row>
    <row r="671749" spans="7:7" x14ac:dyDescent="0.25">
      <c r="G671749" s="65">
        <v>1</v>
      </c>
    </row>
    <row r="671750" spans="7:7" x14ac:dyDescent="0.25">
      <c r="G671750" s="65">
        <v>1</v>
      </c>
    </row>
    <row r="671751" spans="7:7" x14ac:dyDescent="0.25">
      <c r="G671751" s="61">
        <v>1</v>
      </c>
    </row>
    <row r="671752" spans="7:7" x14ac:dyDescent="0.25">
      <c r="G671752" s="65">
        <v>1</v>
      </c>
    </row>
    <row r="671753" spans="7:7" x14ac:dyDescent="0.25">
      <c r="G671753" s="65">
        <v>4</v>
      </c>
    </row>
    <row r="671754" spans="7:7" x14ac:dyDescent="0.25">
      <c r="G671754" s="65">
        <v>0</v>
      </c>
    </row>
    <row r="671755" spans="7:7" x14ac:dyDescent="0.25">
      <c r="G671755" s="65">
        <v>0</v>
      </c>
    </row>
    <row r="671756" spans="7:7" x14ac:dyDescent="0.25">
      <c r="G671756" s="65">
        <v>0</v>
      </c>
    </row>
    <row r="671757" spans="7:7" x14ac:dyDescent="0.25">
      <c r="G671757" s="65">
        <v>0</v>
      </c>
    </row>
    <row r="671758" spans="7:7" x14ac:dyDescent="0.25">
      <c r="G671758" s="65">
        <v>2</v>
      </c>
    </row>
    <row r="671759" spans="7:7" x14ac:dyDescent="0.25">
      <c r="G671759" s="65">
        <v>0</v>
      </c>
    </row>
    <row r="671760" spans="7:7" x14ac:dyDescent="0.25">
      <c r="G671760" s="64"/>
    </row>
    <row r="671761" spans="7:7" x14ac:dyDescent="0.25">
      <c r="G671761" s="63"/>
    </row>
    <row r="671762" spans="7:7" x14ac:dyDescent="0.25">
      <c r="G671762" s="63"/>
    </row>
    <row r="671763" spans="7:7" x14ac:dyDescent="0.25">
      <c r="G671763" s="63"/>
    </row>
    <row r="671764" spans="7:7" x14ac:dyDescent="0.25">
      <c r="G671764" s="63"/>
    </row>
    <row r="671765" spans="7:7" x14ac:dyDescent="0.25">
      <c r="G671765" s="63"/>
    </row>
    <row r="671766" spans="7:7" x14ac:dyDescent="0.25">
      <c r="G671766" s="63"/>
    </row>
    <row r="671767" spans="7:7" x14ac:dyDescent="0.25">
      <c r="G671767" s="63"/>
    </row>
    <row r="671768" spans="7:7" x14ac:dyDescent="0.25">
      <c r="G671768" s="63"/>
    </row>
    <row r="671769" spans="7:7" x14ac:dyDescent="0.25">
      <c r="G671769" s="63"/>
    </row>
    <row r="671770" spans="7:7" x14ac:dyDescent="0.25">
      <c r="G671770" s="63"/>
    </row>
    <row r="671771" spans="7:7" x14ac:dyDescent="0.25">
      <c r="G671771" s="63"/>
    </row>
    <row r="688131" spans="7:7" ht="13" x14ac:dyDescent="0.3">
      <c r="G688131" s="66" t="s">
        <v>735</v>
      </c>
    </row>
    <row r="688132" spans="7:7" x14ac:dyDescent="0.25">
      <c r="G688132" s="65">
        <v>1</v>
      </c>
    </row>
    <row r="688133" spans="7:7" x14ac:dyDescent="0.25">
      <c r="G688133" s="65">
        <v>1</v>
      </c>
    </row>
    <row r="688134" spans="7:7" x14ac:dyDescent="0.25">
      <c r="G688134" s="65">
        <v>1</v>
      </c>
    </row>
    <row r="688135" spans="7:7" x14ac:dyDescent="0.25">
      <c r="G688135" s="61">
        <v>1</v>
      </c>
    </row>
    <row r="688136" spans="7:7" x14ac:dyDescent="0.25">
      <c r="G688136" s="65">
        <v>1</v>
      </c>
    </row>
    <row r="688137" spans="7:7" x14ac:dyDescent="0.25">
      <c r="G688137" s="65">
        <v>4</v>
      </c>
    </row>
    <row r="688138" spans="7:7" x14ac:dyDescent="0.25">
      <c r="G688138" s="65">
        <v>0</v>
      </c>
    </row>
    <row r="688139" spans="7:7" x14ac:dyDescent="0.25">
      <c r="G688139" s="65">
        <v>0</v>
      </c>
    </row>
    <row r="688140" spans="7:7" x14ac:dyDescent="0.25">
      <c r="G688140" s="65">
        <v>0</v>
      </c>
    </row>
    <row r="688141" spans="7:7" x14ac:dyDescent="0.25">
      <c r="G688141" s="65">
        <v>0</v>
      </c>
    </row>
    <row r="688142" spans="7:7" x14ac:dyDescent="0.25">
      <c r="G688142" s="65">
        <v>2</v>
      </c>
    </row>
    <row r="688143" spans="7:7" x14ac:dyDescent="0.25">
      <c r="G688143" s="65">
        <v>0</v>
      </c>
    </row>
    <row r="688144" spans="7:7" x14ac:dyDescent="0.25">
      <c r="G688144" s="64"/>
    </row>
    <row r="688145" spans="7:7" x14ac:dyDescent="0.25">
      <c r="G688145" s="63"/>
    </row>
    <row r="688146" spans="7:7" x14ac:dyDescent="0.25">
      <c r="G688146" s="63"/>
    </row>
    <row r="688147" spans="7:7" x14ac:dyDescent="0.25">
      <c r="G688147" s="63"/>
    </row>
    <row r="688148" spans="7:7" x14ac:dyDescent="0.25">
      <c r="G688148" s="63"/>
    </row>
    <row r="688149" spans="7:7" x14ac:dyDescent="0.25">
      <c r="G688149" s="63"/>
    </row>
    <row r="688150" spans="7:7" x14ac:dyDescent="0.25">
      <c r="G688150" s="63"/>
    </row>
    <row r="688151" spans="7:7" x14ac:dyDescent="0.25">
      <c r="G688151" s="63"/>
    </row>
    <row r="688152" spans="7:7" x14ac:dyDescent="0.25">
      <c r="G688152" s="63"/>
    </row>
    <row r="688153" spans="7:7" x14ac:dyDescent="0.25">
      <c r="G688153" s="63"/>
    </row>
    <row r="688154" spans="7:7" x14ac:dyDescent="0.25">
      <c r="G688154" s="63"/>
    </row>
    <row r="688155" spans="7:7" x14ac:dyDescent="0.25">
      <c r="G688155" s="63"/>
    </row>
    <row r="704515" spans="7:7" ht="13" x14ac:dyDescent="0.3">
      <c r="G704515" s="66" t="s">
        <v>735</v>
      </c>
    </row>
    <row r="704516" spans="7:7" x14ac:dyDescent="0.25">
      <c r="G704516" s="65">
        <v>1</v>
      </c>
    </row>
    <row r="704517" spans="7:7" x14ac:dyDescent="0.25">
      <c r="G704517" s="65">
        <v>1</v>
      </c>
    </row>
    <row r="704518" spans="7:7" x14ac:dyDescent="0.25">
      <c r="G704518" s="65">
        <v>1</v>
      </c>
    </row>
    <row r="704519" spans="7:7" x14ac:dyDescent="0.25">
      <c r="G704519" s="61">
        <v>1</v>
      </c>
    </row>
    <row r="704520" spans="7:7" x14ac:dyDescent="0.25">
      <c r="G704520" s="65">
        <v>1</v>
      </c>
    </row>
    <row r="704521" spans="7:7" x14ac:dyDescent="0.25">
      <c r="G704521" s="65">
        <v>4</v>
      </c>
    </row>
    <row r="704522" spans="7:7" x14ac:dyDescent="0.25">
      <c r="G704522" s="65">
        <v>0</v>
      </c>
    </row>
    <row r="704523" spans="7:7" x14ac:dyDescent="0.25">
      <c r="G704523" s="65">
        <v>0</v>
      </c>
    </row>
    <row r="704524" spans="7:7" x14ac:dyDescent="0.25">
      <c r="G704524" s="65">
        <v>0</v>
      </c>
    </row>
    <row r="704525" spans="7:7" x14ac:dyDescent="0.25">
      <c r="G704525" s="65">
        <v>0</v>
      </c>
    </row>
    <row r="704526" spans="7:7" x14ac:dyDescent="0.25">
      <c r="G704526" s="65">
        <v>2</v>
      </c>
    </row>
    <row r="704527" spans="7:7" x14ac:dyDescent="0.25">
      <c r="G704527" s="65">
        <v>0</v>
      </c>
    </row>
    <row r="704528" spans="7:7" x14ac:dyDescent="0.25">
      <c r="G704528" s="64"/>
    </row>
    <row r="704529" spans="7:7" x14ac:dyDescent="0.25">
      <c r="G704529" s="63"/>
    </row>
    <row r="704530" spans="7:7" x14ac:dyDescent="0.25">
      <c r="G704530" s="63"/>
    </row>
    <row r="704531" spans="7:7" x14ac:dyDescent="0.25">
      <c r="G704531" s="63"/>
    </row>
    <row r="704532" spans="7:7" x14ac:dyDescent="0.25">
      <c r="G704532" s="63"/>
    </row>
    <row r="704533" spans="7:7" x14ac:dyDescent="0.25">
      <c r="G704533" s="63"/>
    </row>
    <row r="704534" spans="7:7" x14ac:dyDescent="0.25">
      <c r="G704534" s="63"/>
    </row>
    <row r="704535" spans="7:7" x14ac:dyDescent="0.25">
      <c r="G704535" s="63"/>
    </row>
    <row r="704536" spans="7:7" x14ac:dyDescent="0.25">
      <c r="G704536" s="63"/>
    </row>
    <row r="704537" spans="7:7" x14ac:dyDescent="0.25">
      <c r="G704537" s="63"/>
    </row>
    <row r="704538" spans="7:7" x14ac:dyDescent="0.25">
      <c r="G704538" s="63"/>
    </row>
    <row r="704539" spans="7:7" x14ac:dyDescent="0.25">
      <c r="G704539" s="63"/>
    </row>
    <row r="720899" spans="7:7" ht="13" x14ac:dyDescent="0.3">
      <c r="G720899" s="66" t="s">
        <v>735</v>
      </c>
    </row>
    <row r="720900" spans="7:7" x14ac:dyDescent="0.25">
      <c r="G720900" s="65">
        <v>1</v>
      </c>
    </row>
    <row r="720901" spans="7:7" x14ac:dyDescent="0.25">
      <c r="G720901" s="65">
        <v>1</v>
      </c>
    </row>
    <row r="720902" spans="7:7" x14ac:dyDescent="0.25">
      <c r="G720902" s="65">
        <v>1</v>
      </c>
    </row>
    <row r="720903" spans="7:7" x14ac:dyDescent="0.25">
      <c r="G720903" s="61">
        <v>1</v>
      </c>
    </row>
    <row r="720904" spans="7:7" x14ac:dyDescent="0.25">
      <c r="G720904" s="65">
        <v>1</v>
      </c>
    </row>
    <row r="720905" spans="7:7" x14ac:dyDescent="0.25">
      <c r="G720905" s="65">
        <v>4</v>
      </c>
    </row>
    <row r="720906" spans="7:7" x14ac:dyDescent="0.25">
      <c r="G720906" s="65">
        <v>0</v>
      </c>
    </row>
    <row r="720907" spans="7:7" x14ac:dyDescent="0.25">
      <c r="G720907" s="65">
        <v>0</v>
      </c>
    </row>
    <row r="720908" spans="7:7" x14ac:dyDescent="0.25">
      <c r="G720908" s="65">
        <v>0</v>
      </c>
    </row>
    <row r="720909" spans="7:7" x14ac:dyDescent="0.25">
      <c r="G720909" s="65">
        <v>0</v>
      </c>
    </row>
    <row r="720910" spans="7:7" x14ac:dyDescent="0.25">
      <c r="G720910" s="65">
        <v>2</v>
      </c>
    </row>
    <row r="720911" spans="7:7" x14ac:dyDescent="0.25">
      <c r="G720911" s="65">
        <v>0</v>
      </c>
    </row>
    <row r="720912" spans="7:7" x14ac:dyDescent="0.25">
      <c r="G720912" s="64"/>
    </row>
    <row r="720913" spans="7:7" x14ac:dyDescent="0.25">
      <c r="G720913" s="63"/>
    </row>
    <row r="720914" spans="7:7" x14ac:dyDescent="0.25">
      <c r="G720914" s="63"/>
    </row>
    <row r="720915" spans="7:7" x14ac:dyDescent="0.25">
      <c r="G720915" s="63"/>
    </row>
    <row r="720916" spans="7:7" x14ac:dyDescent="0.25">
      <c r="G720916" s="63"/>
    </row>
    <row r="720917" spans="7:7" x14ac:dyDescent="0.25">
      <c r="G720917" s="63"/>
    </row>
    <row r="720918" spans="7:7" x14ac:dyDescent="0.25">
      <c r="G720918" s="63"/>
    </row>
    <row r="720919" spans="7:7" x14ac:dyDescent="0.25">
      <c r="G720919" s="63"/>
    </row>
    <row r="720920" spans="7:7" x14ac:dyDescent="0.25">
      <c r="G720920" s="63"/>
    </row>
    <row r="720921" spans="7:7" x14ac:dyDescent="0.25">
      <c r="G720921" s="63"/>
    </row>
    <row r="720922" spans="7:7" x14ac:dyDescent="0.25">
      <c r="G720922" s="63"/>
    </row>
    <row r="720923" spans="7:7" x14ac:dyDescent="0.25">
      <c r="G720923" s="63"/>
    </row>
    <row r="737283" spans="7:7" ht="13" x14ac:dyDescent="0.3">
      <c r="G737283" s="66" t="s">
        <v>735</v>
      </c>
    </row>
    <row r="737284" spans="7:7" x14ac:dyDescent="0.25">
      <c r="G737284" s="65">
        <v>1</v>
      </c>
    </row>
    <row r="737285" spans="7:7" x14ac:dyDescent="0.25">
      <c r="G737285" s="65">
        <v>1</v>
      </c>
    </row>
    <row r="737286" spans="7:7" x14ac:dyDescent="0.25">
      <c r="G737286" s="65">
        <v>1</v>
      </c>
    </row>
    <row r="737287" spans="7:7" x14ac:dyDescent="0.25">
      <c r="G737287" s="61">
        <v>1</v>
      </c>
    </row>
    <row r="737288" spans="7:7" x14ac:dyDescent="0.25">
      <c r="G737288" s="65">
        <v>1</v>
      </c>
    </row>
    <row r="737289" spans="7:7" x14ac:dyDescent="0.25">
      <c r="G737289" s="65">
        <v>4</v>
      </c>
    </row>
    <row r="737290" spans="7:7" x14ac:dyDescent="0.25">
      <c r="G737290" s="65">
        <v>0</v>
      </c>
    </row>
    <row r="737291" spans="7:7" x14ac:dyDescent="0.25">
      <c r="G737291" s="65">
        <v>0</v>
      </c>
    </row>
    <row r="737292" spans="7:7" x14ac:dyDescent="0.25">
      <c r="G737292" s="65">
        <v>0</v>
      </c>
    </row>
    <row r="737293" spans="7:7" x14ac:dyDescent="0.25">
      <c r="G737293" s="65">
        <v>0</v>
      </c>
    </row>
    <row r="737294" spans="7:7" x14ac:dyDescent="0.25">
      <c r="G737294" s="65">
        <v>2</v>
      </c>
    </row>
    <row r="737295" spans="7:7" x14ac:dyDescent="0.25">
      <c r="G737295" s="65">
        <v>0</v>
      </c>
    </row>
    <row r="737296" spans="7:7" x14ac:dyDescent="0.25">
      <c r="G737296" s="64"/>
    </row>
    <row r="737297" spans="7:7" x14ac:dyDescent="0.25">
      <c r="G737297" s="63"/>
    </row>
    <row r="737298" spans="7:7" x14ac:dyDescent="0.25">
      <c r="G737298" s="63"/>
    </row>
    <row r="737299" spans="7:7" x14ac:dyDescent="0.25">
      <c r="G737299" s="63"/>
    </row>
    <row r="737300" spans="7:7" x14ac:dyDescent="0.25">
      <c r="G737300" s="63"/>
    </row>
    <row r="737301" spans="7:7" x14ac:dyDescent="0.25">
      <c r="G737301" s="63"/>
    </row>
    <row r="737302" spans="7:7" x14ac:dyDescent="0.25">
      <c r="G737302" s="63"/>
    </row>
    <row r="737303" spans="7:7" x14ac:dyDescent="0.25">
      <c r="G737303" s="63"/>
    </row>
    <row r="737304" spans="7:7" x14ac:dyDescent="0.25">
      <c r="G737304" s="63"/>
    </row>
    <row r="737305" spans="7:7" x14ac:dyDescent="0.25">
      <c r="G737305" s="63"/>
    </row>
    <row r="737306" spans="7:7" x14ac:dyDescent="0.25">
      <c r="G737306" s="63"/>
    </row>
    <row r="737307" spans="7:7" x14ac:dyDescent="0.25">
      <c r="G737307" s="63"/>
    </row>
    <row r="753667" spans="7:7" ht="13" x14ac:dyDescent="0.3">
      <c r="G753667" s="66" t="s">
        <v>735</v>
      </c>
    </row>
    <row r="753668" spans="7:7" x14ac:dyDescent="0.25">
      <c r="G753668" s="65">
        <v>1</v>
      </c>
    </row>
    <row r="753669" spans="7:7" x14ac:dyDescent="0.25">
      <c r="G753669" s="65">
        <v>1</v>
      </c>
    </row>
    <row r="753670" spans="7:7" x14ac:dyDescent="0.25">
      <c r="G753670" s="65">
        <v>1</v>
      </c>
    </row>
    <row r="753671" spans="7:7" x14ac:dyDescent="0.25">
      <c r="G753671" s="61">
        <v>1</v>
      </c>
    </row>
    <row r="753672" spans="7:7" x14ac:dyDescent="0.25">
      <c r="G753672" s="65">
        <v>1</v>
      </c>
    </row>
    <row r="753673" spans="7:7" x14ac:dyDescent="0.25">
      <c r="G753673" s="65">
        <v>4</v>
      </c>
    </row>
    <row r="753674" spans="7:7" x14ac:dyDescent="0.25">
      <c r="G753674" s="65">
        <v>0</v>
      </c>
    </row>
    <row r="753675" spans="7:7" x14ac:dyDescent="0.25">
      <c r="G753675" s="65">
        <v>0</v>
      </c>
    </row>
    <row r="753676" spans="7:7" x14ac:dyDescent="0.25">
      <c r="G753676" s="65">
        <v>0</v>
      </c>
    </row>
    <row r="753677" spans="7:7" x14ac:dyDescent="0.25">
      <c r="G753677" s="65">
        <v>0</v>
      </c>
    </row>
    <row r="753678" spans="7:7" x14ac:dyDescent="0.25">
      <c r="G753678" s="65">
        <v>2</v>
      </c>
    </row>
    <row r="753679" spans="7:7" x14ac:dyDescent="0.25">
      <c r="G753679" s="65">
        <v>0</v>
      </c>
    </row>
    <row r="753680" spans="7:7" x14ac:dyDescent="0.25">
      <c r="G753680" s="64"/>
    </row>
    <row r="753681" spans="7:7" x14ac:dyDescent="0.25">
      <c r="G753681" s="63"/>
    </row>
    <row r="753682" spans="7:7" x14ac:dyDescent="0.25">
      <c r="G753682" s="63"/>
    </row>
    <row r="753683" spans="7:7" x14ac:dyDescent="0.25">
      <c r="G753683" s="63"/>
    </row>
    <row r="753684" spans="7:7" x14ac:dyDescent="0.25">
      <c r="G753684" s="63"/>
    </row>
    <row r="753685" spans="7:7" x14ac:dyDescent="0.25">
      <c r="G753685" s="63"/>
    </row>
    <row r="753686" spans="7:7" x14ac:dyDescent="0.25">
      <c r="G753686" s="63"/>
    </row>
    <row r="753687" spans="7:7" x14ac:dyDescent="0.25">
      <c r="G753687" s="63"/>
    </row>
    <row r="753688" spans="7:7" x14ac:dyDescent="0.25">
      <c r="G753688" s="63"/>
    </row>
    <row r="753689" spans="7:7" x14ac:dyDescent="0.25">
      <c r="G753689" s="63"/>
    </row>
    <row r="753690" spans="7:7" x14ac:dyDescent="0.25">
      <c r="G753690" s="63"/>
    </row>
    <row r="753691" spans="7:7" x14ac:dyDescent="0.25">
      <c r="G753691" s="63"/>
    </row>
    <row r="770051" spans="7:7" ht="13" x14ac:dyDescent="0.3">
      <c r="G770051" s="66" t="s">
        <v>735</v>
      </c>
    </row>
    <row r="770052" spans="7:7" x14ac:dyDescent="0.25">
      <c r="G770052" s="65">
        <v>1</v>
      </c>
    </row>
    <row r="770053" spans="7:7" x14ac:dyDescent="0.25">
      <c r="G770053" s="65">
        <v>1</v>
      </c>
    </row>
    <row r="770054" spans="7:7" x14ac:dyDescent="0.25">
      <c r="G770054" s="65">
        <v>1</v>
      </c>
    </row>
    <row r="770055" spans="7:7" x14ac:dyDescent="0.25">
      <c r="G770055" s="61">
        <v>1</v>
      </c>
    </row>
    <row r="770056" spans="7:7" x14ac:dyDescent="0.25">
      <c r="G770056" s="65">
        <v>1</v>
      </c>
    </row>
    <row r="770057" spans="7:7" x14ac:dyDescent="0.25">
      <c r="G770057" s="65">
        <v>4</v>
      </c>
    </row>
    <row r="770058" spans="7:7" x14ac:dyDescent="0.25">
      <c r="G770058" s="65">
        <v>0</v>
      </c>
    </row>
    <row r="770059" spans="7:7" x14ac:dyDescent="0.25">
      <c r="G770059" s="65">
        <v>0</v>
      </c>
    </row>
    <row r="770060" spans="7:7" x14ac:dyDescent="0.25">
      <c r="G770060" s="65">
        <v>0</v>
      </c>
    </row>
    <row r="770061" spans="7:7" x14ac:dyDescent="0.25">
      <c r="G770061" s="65">
        <v>0</v>
      </c>
    </row>
    <row r="770062" spans="7:7" x14ac:dyDescent="0.25">
      <c r="G770062" s="65">
        <v>2</v>
      </c>
    </row>
    <row r="770063" spans="7:7" x14ac:dyDescent="0.25">
      <c r="G770063" s="65">
        <v>0</v>
      </c>
    </row>
    <row r="770064" spans="7:7" x14ac:dyDescent="0.25">
      <c r="G770064" s="64"/>
    </row>
    <row r="770065" spans="7:7" x14ac:dyDescent="0.25">
      <c r="G770065" s="63"/>
    </row>
    <row r="770066" spans="7:7" x14ac:dyDescent="0.25">
      <c r="G770066" s="63"/>
    </row>
    <row r="770067" spans="7:7" x14ac:dyDescent="0.25">
      <c r="G770067" s="63"/>
    </row>
    <row r="770068" spans="7:7" x14ac:dyDescent="0.25">
      <c r="G770068" s="63"/>
    </row>
    <row r="770069" spans="7:7" x14ac:dyDescent="0.25">
      <c r="G770069" s="63"/>
    </row>
    <row r="770070" spans="7:7" x14ac:dyDescent="0.25">
      <c r="G770070" s="63"/>
    </row>
    <row r="770071" spans="7:7" x14ac:dyDescent="0.25">
      <c r="G770071" s="63"/>
    </row>
    <row r="770072" spans="7:7" x14ac:dyDescent="0.25">
      <c r="G770072" s="63"/>
    </row>
    <row r="770073" spans="7:7" x14ac:dyDescent="0.25">
      <c r="G770073" s="63"/>
    </row>
    <row r="770074" spans="7:7" x14ac:dyDescent="0.25">
      <c r="G770074" s="63"/>
    </row>
    <row r="770075" spans="7:7" x14ac:dyDescent="0.25">
      <c r="G770075" s="63"/>
    </row>
    <row r="786435" spans="7:7" ht="13" x14ac:dyDescent="0.3">
      <c r="G786435" s="66" t="s">
        <v>735</v>
      </c>
    </row>
    <row r="786436" spans="7:7" x14ac:dyDescent="0.25">
      <c r="G786436" s="65">
        <v>1</v>
      </c>
    </row>
    <row r="786437" spans="7:7" x14ac:dyDescent="0.25">
      <c r="G786437" s="65">
        <v>1</v>
      </c>
    </row>
    <row r="786438" spans="7:7" x14ac:dyDescent="0.25">
      <c r="G786438" s="65">
        <v>1</v>
      </c>
    </row>
    <row r="786439" spans="7:7" x14ac:dyDescent="0.25">
      <c r="G786439" s="61">
        <v>1</v>
      </c>
    </row>
    <row r="786440" spans="7:7" x14ac:dyDescent="0.25">
      <c r="G786440" s="65">
        <v>1</v>
      </c>
    </row>
    <row r="786441" spans="7:7" x14ac:dyDescent="0.25">
      <c r="G786441" s="65">
        <v>4</v>
      </c>
    </row>
    <row r="786442" spans="7:7" x14ac:dyDescent="0.25">
      <c r="G786442" s="65">
        <v>0</v>
      </c>
    </row>
    <row r="786443" spans="7:7" x14ac:dyDescent="0.25">
      <c r="G786443" s="65">
        <v>0</v>
      </c>
    </row>
    <row r="786444" spans="7:7" x14ac:dyDescent="0.25">
      <c r="G786444" s="65">
        <v>0</v>
      </c>
    </row>
    <row r="786445" spans="7:7" x14ac:dyDescent="0.25">
      <c r="G786445" s="65">
        <v>0</v>
      </c>
    </row>
    <row r="786446" spans="7:7" x14ac:dyDescent="0.25">
      <c r="G786446" s="65">
        <v>2</v>
      </c>
    </row>
    <row r="786447" spans="7:7" x14ac:dyDescent="0.25">
      <c r="G786447" s="65">
        <v>0</v>
      </c>
    </row>
    <row r="786448" spans="7:7" x14ac:dyDescent="0.25">
      <c r="G786448" s="64"/>
    </row>
    <row r="786449" spans="7:7" x14ac:dyDescent="0.25">
      <c r="G786449" s="63"/>
    </row>
    <row r="786450" spans="7:7" x14ac:dyDescent="0.25">
      <c r="G786450" s="63"/>
    </row>
    <row r="786451" spans="7:7" x14ac:dyDescent="0.25">
      <c r="G786451" s="63"/>
    </row>
    <row r="786452" spans="7:7" x14ac:dyDescent="0.25">
      <c r="G786452" s="63"/>
    </row>
    <row r="786453" spans="7:7" x14ac:dyDescent="0.25">
      <c r="G786453" s="63"/>
    </row>
    <row r="786454" spans="7:7" x14ac:dyDescent="0.25">
      <c r="G786454" s="63"/>
    </row>
    <row r="786455" spans="7:7" x14ac:dyDescent="0.25">
      <c r="G786455" s="63"/>
    </row>
    <row r="786456" spans="7:7" x14ac:dyDescent="0.25">
      <c r="G786456" s="63"/>
    </row>
    <row r="786457" spans="7:7" x14ac:dyDescent="0.25">
      <c r="G786457" s="63"/>
    </row>
    <row r="786458" spans="7:7" x14ac:dyDescent="0.25">
      <c r="G786458" s="63"/>
    </row>
    <row r="786459" spans="7:7" x14ac:dyDescent="0.25">
      <c r="G786459" s="63"/>
    </row>
    <row r="802819" spans="7:7" ht="13" x14ac:dyDescent="0.3">
      <c r="G802819" s="66" t="s">
        <v>735</v>
      </c>
    </row>
    <row r="802820" spans="7:7" x14ac:dyDescent="0.25">
      <c r="G802820" s="65">
        <v>1</v>
      </c>
    </row>
    <row r="802821" spans="7:7" x14ac:dyDescent="0.25">
      <c r="G802821" s="65">
        <v>1</v>
      </c>
    </row>
    <row r="802822" spans="7:7" x14ac:dyDescent="0.25">
      <c r="G802822" s="65">
        <v>1</v>
      </c>
    </row>
    <row r="802823" spans="7:7" x14ac:dyDescent="0.25">
      <c r="G802823" s="61">
        <v>1</v>
      </c>
    </row>
    <row r="802824" spans="7:7" x14ac:dyDescent="0.25">
      <c r="G802824" s="65">
        <v>1</v>
      </c>
    </row>
    <row r="802825" spans="7:7" x14ac:dyDescent="0.25">
      <c r="G802825" s="65">
        <v>4</v>
      </c>
    </row>
    <row r="802826" spans="7:7" x14ac:dyDescent="0.25">
      <c r="G802826" s="65">
        <v>0</v>
      </c>
    </row>
    <row r="802827" spans="7:7" x14ac:dyDescent="0.25">
      <c r="G802827" s="65">
        <v>0</v>
      </c>
    </row>
    <row r="802828" spans="7:7" x14ac:dyDescent="0.25">
      <c r="G802828" s="65">
        <v>0</v>
      </c>
    </row>
    <row r="802829" spans="7:7" x14ac:dyDescent="0.25">
      <c r="G802829" s="65">
        <v>0</v>
      </c>
    </row>
    <row r="802830" spans="7:7" x14ac:dyDescent="0.25">
      <c r="G802830" s="65">
        <v>2</v>
      </c>
    </row>
    <row r="802831" spans="7:7" x14ac:dyDescent="0.25">
      <c r="G802831" s="65">
        <v>0</v>
      </c>
    </row>
    <row r="802832" spans="7:7" x14ac:dyDescent="0.25">
      <c r="G802832" s="64"/>
    </row>
    <row r="802833" spans="7:7" x14ac:dyDescent="0.25">
      <c r="G802833" s="63"/>
    </row>
    <row r="802834" spans="7:7" x14ac:dyDescent="0.25">
      <c r="G802834" s="63"/>
    </row>
    <row r="802835" spans="7:7" x14ac:dyDescent="0.25">
      <c r="G802835" s="63"/>
    </row>
    <row r="802836" spans="7:7" x14ac:dyDescent="0.25">
      <c r="G802836" s="63"/>
    </row>
    <row r="802837" spans="7:7" x14ac:dyDescent="0.25">
      <c r="G802837" s="63"/>
    </row>
    <row r="802838" spans="7:7" x14ac:dyDescent="0.25">
      <c r="G802838" s="63"/>
    </row>
    <row r="802839" spans="7:7" x14ac:dyDescent="0.25">
      <c r="G802839" s="63"/>
    </row>
    <row r="802840" spans="7:7" x14ac:dyDescent="0.25">
      <c r="G802840" s="63"/>
    </row>
    <row r="802841" spans="7:7" x14ac:dyDescent="0.25">
      <c r="G802841" s="63"/>
    </row>
    <row r="802842" spans="7:7" x14ac:dyDescent="0.25">
      <c r="G802842" s="63"/>
    </row>
    <row r="802843" spans="7:7" x14ac:dyDescent="0.25">
      <c r="G802843" s="63"/>
    </row>
    <row r="819203" spans="7:7" ht="13" x14ac:dyDescent="0.3">
      <c r="G819203" s="66" t="s">
        <v>735</v>
      </c>
    </row>
    <row r="819204" spans="7:7" x14ac:dyDescent="0.25">
      <c r="G819204" s="65">
        <v>1</v>
      </c>
    </row>
    <row r="819205" spans="7:7" x14ac:dyDescent="0.25">
      <c r="G819205" s="65">
        <v>1</v>
      </c>
    </row>
    <row r="819206" spans="7:7" x14ac:dyDescent="0.25">
      <c r="G819206" s="65">
        <v>1</v>
      </c>
    </row>
    <row r="819207" spans="7:7" x14ac:dyDescent="0.25">
      <c r="G819207" s="61">
        <v>1</v>
      </c>
    </row>
    <row r="819208" spans="7:7" x14ac:dyDescent="0.25">
      <c r="G819208" s="65">
        <v>1</v>
      </c>
    </row>
    <row r="819209" spans="7:7" x14ac:dyDescent="0.25">
      <c r="G819209" s="65">
        <v>4</v>
      </c>
    </row>
    <row r="819210" spans="7:7" x14ac:dyDescent="0.25">
      <c r="G819210" s="65">
        <v>0</v>
      </c>
    </row>
    <row r="819211" spans="7:7" x14ac:dyDescent="0.25">
      <c r="G819211" s="65">
        <v>0</v>
      </c>
    </row>
    <row r="819212" spans="7:7" x14ac:dyDescent="0.25">
      <c r="G819212" s="65">
        <v>0</v>
      </c>
    </row>
    <row r="819213" spans="7:7" x14ac:dyDescent="0.25">
      <c r="G819213" s="65">
        <v>0</v>
      </c>
    </row>
    <row r="819214" spans="7:7" x14ac:dyDescent="0.25">
      <c r="G819214" s="65">
        <v>2</v>
      </c>
    </row>
    <row r="819215" spans="7:7" x14ac:dyDescent="0.25">
      <c r="G819215" s="65">
        <v>0</v>
      </c>
    </row>
    <row r="819216" spans="7:7" x14ac:dyDescent="0.25">
      <c r="G819216" s="64"/>
    </row>
    <row r="819217" spans="7:7" x14ac:dyDescent="0.25">
      <c r="G819217" s="63"/>
    </row>
    <row r="819218" spans="7:7" x14ac:dyDescent="0.25">
      <c r="G819218" s="63"/>
    </row>
    <row r="819219" spans="7:7" x14ac:dyDescent="0.25">
      <c r="G819219" s="63"/>
    </row>
    <row r="819220" spans="7:7" x14ac:dyDescent="0.25">
      <c r="G819220" s="63"/>
    </row>
    <row r="819221" spans="7:7" x14ac:dyDescent="0.25">
      <c r="G819221" s="63"/>
    </row>
    <row r="819222" spans="7:7" x14ac:dyDescent="0.25">
      <c r="G819222" s="63"/>
    </row>
    <row r="819223" spans="7:7" x14ac:dyDescent="0.25">
      <c r="G819223" s="63"/>
    </row>
    <row r="819224" spans="7:7" x14ac:dyDescent="0.25">
      <c r="G819224" s="63"/>
    </row>
    <row r="819225" spans="7:7" x14ac:dyDescent="0.25">
      <c r="G819225" s="63"/>
    </row>
    <row r="819226" spans="7:7" x14ac:dyDescent="0.25">
      <c r="G819226" s="63"/>
    </row>
    <row r="819227" spans="7:7" x14ac:dyDescent="0.25">
      <c r="G819227" s="63"/>
    </row>
    <row r="835587" spans="7:7" ht="13" x14ac:dyDescent="0.3">
      <c r="G835587" s="66" t="s">
        <v>735</v>
      </c>
    </row>
    <row r="835588" spans="7:7" x14ac:dyDescent="0.25">
      <c r="G835588" s="65">
        <v>1</v>
      </c>
    </row>
    <row r="835589" spans="7:7" x14ac:dyDescent="0.25">
      <c r="G835589" s="65">
        <v>1</v>
      </c>
    </row>
    <row r="835590" spans="7:7" x14ac:dyDescent="0.25">
      <c r="G835590" s="65">
        <v>1</v>
      </c>
    </row>
    <row r="835591" spans="7:7" x14ac:dyDescent="0.25">
      <c r="G835591" s="61">
        <v>1</v>
      </c>
    </row>
    <row r="835592" spans="7:7" x14ac:dyDescent="0.25">
      <c r="G835592" s="65">
        <v>1</v>
      </c>
    </row>
    <row r="835593" spans="7:7" x14ac:dyDescent="0.25">
      <c r="G835593" s="65">
        <v>4</v>
      </c>
    </row>
    <row r="835594" spans="7:7" x14ac:dyDescent="0.25">
      <c r="G835594" s="65">
        <v>0</v>
      </c>
    </row>
    <row r="835595" spans="7:7" x14ac:dyDescent="0.25">
      <c r="G835595" s="65">
        <v>0</v>
      </c>
    </row>
    <row r="835596" spans="7:7" x14ac:dyDescent="0.25">
      <c r="G835596" s="65">
        <v>0</v>
      </c>
    </row>
    <row r="835597" spans="7:7" x14ac:dyDescent="0.25">
      <c r="G835597" s="65">
        <v>0</v>
      </c>
    </row>
    <row r="835598" spans="7:7" x14ac:dyDescent="0.25">
      <c r="G835598" s="65">
        <v>2</v>
      </c>
    </row>
    <row r="835599" spans="7:7" x14ac:dyDescent="0.25">
      <c r="G835599" s="65">
        <v>0</v>
      </c>
    </row>
    <row r="835600" spans="7:7" x14ac:dyDescent="0.25">
      <c r="G835600" s="64"/>
    </row>
    <row r="835601" spans="7:7" x14ac:dyDescent="0.25">
      <c r="G835601" s="63"/>
    </row>
    <row r="835602" spans="7:7" x14ac:dyDescent="0.25">
      <c r="G835602" s="63"/>
    </row>
    <row r="835603" spans="7:7" x14ac:dyDescent="0.25">
      <c r="G835603" s="63"/>
    </row>
    <row r="835604" spans="7:7" x14ac:dyDescent="0.25">
      <c r="G835604" s="63"/>
    </row>
    <row r="835605" spans="7:7" x14ac:dyDescent="0.25">
      <c r="G835605" s="63"/>
    </row>
    <row r="835606" spans="7:7" x14ac:dyDescent="0.25">
      <c r="G835606" s="63"/>
    </row>
    <row r="835607" spans="7:7" x14ac:dyDescent="0.25">
      <c r="G835607" s="63"/>
    </row>
    <row r="835608" spans="7:7" x14ac:dyDescent="0.25">
      <c r="G835608" s="63"/>
    </row>
    <row r="835609" spans="7:7" x14ac:dyDescent="0.25">
      <c r="G835609" s="63"/>
    </row>
    <row r="835610" spans="7:7" x14ac:dyDescent="0.25">
      <c r="G835610" s="63"/>
    </row>
    <row r="835611" spans="7:7" x14ac:dyDescent="0.25">
      <c r="G835611" s="63"/>
    </row>
    <row r="851971" spans="7:7" ht="13" x14ac:dyDescent="0.3">
      <c r="G851971" s="66" t="s">
        <v>735</v>
      </c>
    </row>
    <row r="851972" spans="7:7" x14ac:dyDescent="0.25">
      <c r="G851972" s="65">
        <v>1</v>
      </c>
    </row>
    <row r="851973" spans="7:7" x14ac:dyDescent="0.25">
      <c r="G851973" s="65">
        <v>1</v>
      </c>
    </row>
    <row r="851974" spans="7:7" x14ac:dyDescent="0.25">
      <c r="G851974" s="65">
        <v>1</v>
      </c>
    </row>
    <row r="851975" spans="7:7" x14ac:dyDescent="0.25">
      <c r="G851975" s="61">
        <v>1</v>
      </c>
    </row>
    <row r="851976" spans="7:7" x14ac:dyDescent="0.25">
      <c r="G851976" s="65">
        <v>1</v>
      </c>
    </row>
    <row r="851977" spans="7:7" x14ac:dyDescent="0.25">
      <c r="G851977" s="65">
        <v>4</v>
      </c>
    </row>
    <row r="851978" spans="7:7" x14ac:dyDescent="0.25">
      <c r="G851978" s="65">
        <v>0</v>
      </c>
    </row>
    <row r="851979" spans="7:7" x14ac:dyDescent="0.25">
      <c r="G851979" s="65">
        <v>0</v>
      </c>
    </row>
    <row r="851980" spans="7:7" x14ac:dyDescent="0.25">
      <c r="G851980" s="65">
        <v>0</v>
      </c>
    </row>
    <row r="851981" spans="7:7" x14ac:dyDescent="0.25">
      <c r="G851981" s="65">
        <v>0</v>
      </c>
    </row>
    <row r="851982" spans="7:7" x14ac:dyDescent="0.25">
      <c r="G851982" s="65">
        <v>2</v>
      </c>
    </row>
    <row r="851983" spans="7:7" x14ac:dyDescent="0.25">
      <c r="G851983" s="65">
        <v>0</v>
      </c>
    </row>
    <row r="851984" spans="7:7" x14ac:dyDescent="0.25">
      <c r="G851984" s="64"/>
    </row>
    <row r="851985" spans="7:7" x14ac:dyDescent="0.25">
      <c r="G851985" s="63"/>
    </row>
    <row r="851986" spans="7:7" x14ac:dyDescent="0.25">
      <c r="G851986" s="63"/>
    </row>
    <row r="851987" spans="7:7" x14ac:dyDescent="0.25">
      <c r="G851987" s="63"/>
    </row>
    <row r="851988" spans="7:7" x14ac:dyDescent="0.25">
      <c r="G851988" s="63"/>
    </row>
    <row r="851989" spans="7:7" x14ac:dyDescent="0.25">
      <c r="G851989" s="63"/>
    </row>
    <row r="851990" spans="7:7" x14ac:dyDescent="0.25">
      <c r="G851990" s="63"/>
    </row>
    <row r="851991" spans="7:7" x14ac:dyDescent="0.25">
      <c r="G851991" s="63"/>
    </row>
    <row r="851992" spans="7:7" x14ac:dyDescent="0.25">
      <c r="G851992" s="63"/>
    </row>
    <row r="851993" spans="7:7" x14ac:dyDescent="0.25">
      <c r="G851993" s="63"/>
    </row>
    <row r="851994" spans="7:7" x14ac:dyDescent="0.25">
      <c r="G851994" s="63"/>
    </row>
    <row r="851995" spans="7:7" x14ac:dyDescent="0.25">
      <c r="G851995" s="63"/>
    </row>
    <row r="868355" spans="7:7" ht="13" x14ac:dyDescent="0.3">
      <c r="G868355" s="66" t="s">
        <v>735</v>
      </c>
    </row>
    <row r="868356" spans="7:7" x14ac:dyDescent="0.25">
      <c r="G868356" s="65">
        <v>1</v>
      </c>
    </row>
    <row r="868357" spans="7:7" x14ac:dyDescent="0.25">
      <c r="G868357" s="65">
        <v>1</v>
      </c>
    </row>
    <row r="868358" spans="7:7" x14ac:dyDescent="0.25">
      <c r="G868358" s="65">
        <v>1</v>
      </c>
    </row>
    <row r="868359" spans="7:7" x14ac:dyDescent="0.25">
      <c r="G868359" s="61">
        <v>1</v>
      </c>
    </row>
    <row r="868360" spans="7:7" x14ac:dyDescent="0.25">
      <c r="G868360" s="65">
        <v>1</v>
      </c>
    </row>
    <row r="868361" spans="7:7" x14ac:dyDescent="0.25">
      <c r="G868361" s="65">
        <v>4</v>
      </c>
    </row>
    <row r="868362" spans="7:7" x14ac:dyDescent="0.25">
      <c r="G868362" s="65">
        <v>0</v>
      </c>
    </row>
    <row r="868363" spans="7:7" x14ac:dyDescent="0.25">
      <c r="G868363" s="65">
        <v>0</v>
      </c>
    </row>
    <row r="868364" spans="7:7" x14ac:dyDescent="0.25">
      <c r="G868364" s="65">
        <v>0</v>
      </c>
    </row>
    <row r="868365" spans="7:7" x14ac:dyDescent="0.25">
      <c r="G868365" s="65">
        <v>0</v>
      </c>
    </row>
    <row r="868366" spans="7:7" x14ac:dyDescent="0.25">
      <c r="G868366" s="65">
        <v>2</v>
      </c>
    </row>
    <row r="868367" spans="7:7" x14ac:dyDescent="0.25">
      <c r="G868367" s="65">
        <v>0</v>
      </c>
    </row>
    <row r="868368" spans="7:7" x14ac:dyDescent="0.25">
      <c r="G868368" s="64"/>
    </row>
    <row r="868369" spans="7:7" x14ac:dyDescent="0.25">
      <c r="G868369" s="63"/>
    </row>
    <row r="868370" spans="7:7" x14ac:dyDescent="0.25">
      <c r="G868370" s="63"/>
    </row>
    <row r="868371" spans="7:7" x14ac:dyDescent="0.25">
      <c r="G868371" s="63"/>
    </row>
    <row r="868372" spans="7:7" x14ac:dyDescent="0.25">
      <c r="G868372" s="63"/>
    </row>
    <row r="868373" spans="7:7" x14ac:dyDescent="0.25">
      <c r="G868373" s="63"/>
    </row>
    <row r="868374" spans="7:7" x14ac:dyDescent="0.25">
      <c r="G868374" s="63"/>
    </row>
    <row r="868375" spans="7:7" x14ac:dyDescent="0.25">
      <c r="G868375" s="63"/>
    </row>
    <row r="868376" spans="7:7" x14ac:dyDescent="0.25">
      <c r="G868376" s="63"/>
    </row>
    <row r="868377" spans="7:7" x14ac:dyDescent="0.25">
      <c r="G868377" s="63"/>
    </row>
    <row r="868378" spans="7:7" x14ac:dyDescent="0.25">
      <c r="G868378" s="63"/>
    </row>
    <row r="868379" spans="7:7" x14ac:dyDescent="0.25">
      <c r="G868379" s="63"/>
    </row>
    <row r="884739" spans="7:7" ht="13" x14ac:dyDescent="0.3">
      <c r="G884739" s="66" t="s">
        <v>735</v>
      </c>
    </row>
    <row r="884740" spans="7:7" x14ac:dyDescent="0.25">
      <c r="G884740" s="65">
        <v>1</v>
      </c>
    </row>
    <row r="884741" spans="7:7" x14ac:dyDescent="0.25">
      <c r="G884741" s="65">
        <v>1</v>
      </c>
    </row>
    <row r="884742" spans="7:7" x14ac:dyDescent="0.25">
      <c r="G884742" s="65">
        <v>1</v>
      </c>
    </row>
    <row r="884743" spans="7:7" x14ac:dyDescent="0.25">
      <c r="G884743" s="61">
        <v>1</v>
      </c>
    </row>
    <row r="884744" spans="7:7" x14ac:dyDescent="0.25">
      <c r="G884744" s="65">
        <v>1</v>
      </c>
    </row>
    <row r="884745" spans="7:7" x14ac:dyDescent="0.25">
      <c r="G884745" s="65">
        <v>4</v>
      </c>
    </row>
    <row r="884746" spans="7:7" x14ac:dyDescent="0.25">
      <c r="G884746" s="65">
        <v>0</v>
      </c>
    </row>
    <row r="884747" spans="7:7" x14ac:dyDescent="0.25">
      <c r="G884747" s="65">
        <v>0</v>
      </c>
    </row>
    <row r="884748" spans="7:7" x14ac:dyDescent="0.25">
      <c r="G884748" s="65">
        <v>0</v>
      </c>
    </row>
    <row r="884749" spans="7:7" x14ac:dyDescent="0.25">
      <c r="G884749" s="65">
        <v>0</v>
      </c>
    </row>
    <row r="884750" spans="7:7" x14ac:dyDescent="0.25">
      <c r="G884750" s="65">
        <v>2</v>
      </c>
    </row>
    <row r="884751" spans="7:7" x14ac:dyDescent="0.25">
      <c r="G884751" s="65">
        <v>0</v>
      </c>
    </row>
    <row r="884752" spans="7:7" x14ac:dyDescent="0.25">
      <c r="G884752" s="64"/>
    </row>
    <row r="884753" spans="7:7" x14ac:dyDescent="0.25">
      <c r="G884753" s="63"/>
    </row>
    <row r="884754" spans="7:7" x14ac:dyDescent="0.25">
      <c r="G884754" s="63"/>
    </row>
    <row r="884755" spans="7:7" x14ac:dyDescent="0.25">
      <c r="G884755" s="63"/>
    </row>
    <row r="884756" spans="7:7" x14ac:dyDescent="0.25">
      <c r="G884756" s="63"/>
    </row>
    <row r="884757" spans="7:7" x14ac:dyDescent="0.25">
      <c r="G884757" s="63"/>
    </row>
    <row r="884758" spans="7:7" x14ac:dyDescent="0.25">
      <c r="G884758" s="63"/>
    </row>
    <row r="884759" spans="7:7" x14ac:dyDescent="0.25">
      <c r="G884759" s="63"/>
    </row>
    <row r="884760" spans="7:7" x14ac:dyDescent="0.25">
      <c r="G884760" s="63"/>
    </row>
    <row r="884761" spans="7:7" x14ac:dyDescent="0.25">
      <c r="G884761" s="63"/>
    </row>
    <row r="884762" spans="7:7" x14ac:dyDescent="0.25">
      <c r="G884762" s="63"/>
    </row>
    <row r="884763" spans="7:7" x14ac:dyDescent="0.25">
      <c r="G884763" s="63"/>
    </row>
    <row r="901123" spans="7:7" ht="13" x14ac:dyDescent="0.3">
      <c r="G901123" s="66" t="s">
        <v>735</v>
      </c>
    </row>
    <row r="901124" spans="7:7" x14ac:dyDescent="0.25">
      <c r="G901124" s="65">
        <v>1</v>
      </c>
    </row>
    <row r="901125" spans="7:7" x14ac:dyDescent="0.25">
      <c r="G901125" s="65">
        <v>1</v>
      </c>
    </row>
    <row r="901126" spans="7:7" x14ac:dyDescent="0.25">
      <c r="G901126" s="65">
        <v>1</v>
      </c>
    </row>
    <row r="901127" spans="7:7" x14ac:dyDescent="0.25">
      <c r="G901127" s="61">
        <v>1</v>
      </c>
    </row>
    <row r="901128" spans="7:7" x14ac:dyDescent="0.25">
      <c r="G901128" s="65">
        <v>1</v>
      </c>
    </row>
    <row r="901129" spans="7:7" x14ac:dyDescent="0.25">
      <c r="G901129" s="65">
        <v>4</v>
      </c>
    </row>
    <row r="901130" spans="7:7" x14ac:dyDescent="0.25">
      <c r="G901130" s="65">
        <v>0</v>
      </c>
    </row>
    <row r="901131" spans="7:7" x14ac:dyDescent="0.25">
      <c r="G901131" s="65">
        <v>0</v>
      </c>
    </row>
    <row r="901132" spans="7:7" x14ac:dyDescent="0.25">
      <c r="G901132" s="65">
        <v>0</v>
      </c>
    </row>
    <row r="901133" spans="7:7" x14ac:dyDescent="0.25">
      <c r="G901133" s="65">
        <v>0</v>
      </c>
    </row>
    <row r="901134" spans="7:7" x14ac:dyDescent="0.25">
      <c r="G901134" s="65">
        <v>2</v>
      </c>
    </row>
    <row r="901135" spans="7:7" x14ac:dyDescent="0.25">
      <c r="G901135" s="65">
        <v>0</v>
      </c>
    </row>
    <row r="901136" spans="7:7" x14ac:dyDescent="0.25">
      <c r="G901136" s="64"/>
    </row>
    <row r="901137" spans="7:7" x14ac:dyDescent="0.25">
      <c r="G901137" s="63"/>
    </row>
    <row r="901138" spans="7:7" x14ac:dyDescent="0.25">
      <c r="G901138" s="63"/>
    </row>
    <row r="901139" spans="7:7" x14ac:dyDescent="0.25">
      <c r="G901139" s="63"/>
    </row>
    <row r="901140" spans="7:7" x14ac:dyDescent="0.25">
      <c r="G901140" s="63"/>
    </row>
    <row r="901141" spans="7:7" x14ac:dyDescent="0.25">
      <c r="G901141" s="63"/>
    </row>
    <row r="901142" spans="7:7" x14ac:dyDescent="0.25">
      <c r="G901142" s="63"/>
    </row>
    <row r="901143" spans="7:7" x14ac:dyDescent="0.25">
      <c r="G901143" s="63"/>
    </row>
    <row r="901144" spans="7:7" x14ac:dyDescent="0.25">
      <c r="G901144" s="63"/>
    </row>
    <row r="901145" spans="7:7" x14ac:dyDescent="0.25">
      <c r="G901145" s="63"/>
    </row>
    <row r="901146" spans="7:7" x14ac:dyDescent="0.25">
      <c r="G901146" s="63"/>
    </row>
    <row r="901147" spans="7:7" x14ac:dyDescent="0.25">
      <c r="G901147" s="63"/>
    </row>
    <row r="917507" spans="7:7" ht="13" x14ac:dyDescent="0.3">
      <c r="G917507" s="66" t="s">
        <v>735</v>
      </c>
    </row>
    <row r="917508" spans="7:7" x14ac:dyDescent="0.25">
      <c r="G917508" s="65">
        <v>1</v>
      </c>
    </row>
    <row r="917509" spans="7:7" x14ac:dyDescent="0.25">
      <c r="G917509" s="65">
        <v>1</v>
      </c>
    </row>
    <row r="917510" spans="7:7" x14ac:dyDescent="0.25">
      <c r="G917510" s="65">
        <v>1</v>
      </c>
    </row>
    <row r="917511" spans="7:7" x14ac:dyDescent="0.25">
      <c r="G917511" s="61">
        <v>1</v>
      </c>
    </row>
    <row r="917512" spans="7:7" x14ac:dyDescent="0.25">
      <c r="G917512" s="65">
        <v>1</v>
      </c>
    </row>
    <row r="917513" spans="7:7" x14ac:dyDescent="0.25">
      <c r="G917513" s="65">
        <v>4</v>
      </c>
    </row>
    <row r="917514" spans="7:7" x14ac:dyDescent="0.25">
      <c r="G917514" s="65">
        <v>0</v>
      </c>
    </row>
    <row r="917515" spans="7:7" x14ac:dyDescent="0.25">
      <c r="G917515" s="65">
        <v>0</v>
      </c>
    </row>
    <row r="917516" spans="7:7" x14ac:dyDescent="0.25">
      <c r="G917516" s="65">
        <v>0</v>
      </c>
    </row>
    <row r="917517" spans="7:7" x14ac:dyDescent="0.25">
      <c r="G917517" s="65">
        <v>0</v>
      </c>
    </row>
    <row r="917518" spans="7:7" x14ac:dyDescent="0.25">
      <c r="G917518" s="65">
        <v>2</v>
      </c>
    </row>
    <row r="917519" spans="7:7" x14ac:dyDescent="0.25">
      <c r="G917519" s="65">
        <v>0</v>
      </c>
    </row>
    <row r="917520" spans="7:7" x14ac:dyDescent="0.25">
      <c r="G917520" s="64"/>
    </row>
    <row r="917521" spans="7:7" x14ac:dyDescent="0.25">
      <c r="G917521" s="63"/>
    </row>
    <row r="917522" spans="7:7" x14ac:dyDescent="0.25">
      <c r="G917522" s="63"/>
    </row>
    <row r="917523" spans="7:7" x14ac:dyDescent="0.25">
      <c r="G917523" s="63"/>
    </row>
    <row r="917524" spans="7:7" x14ac:dyDescent="0.25">
      <c r="G917524" s="63"/>
    </row>
    <row r="917525" spans="7:7" x14ac:dyDescent="0.25">
      <c r="G917525" s="63"/>
    </row>
    <row r="917526" spans="7:7" x14ac:dyDescent="0.25">
      <c r="G917526" s="63"/>
    </row>
    <row r="917527" spans="7:7" x14ac:dyDescent="0.25">
      <c r="G917527" s="63"/>
    </row>
    <row r="917528" spans="7:7" x14ac:dyDescent="0.25">
      <c r="G917528" s="63"/>
    </row>
    <row r="917529" spans="7:7" x14ac:dyDescent="0.25">
      <c r="G917529" s="63"/>
    </row>
    <row r="917530" spans="7:7" x14ac:dyDescent="0.25">
      <c r="G917530" s="63"/>
    </row>
    <row r="917531" spans="7:7" x14ac:dyDescent="0.25">
      <c r="G917531" s="63"/>
    </row>
    <row r="933891" spans="7:7" ht="13" x14ac:dyDescent="0.3">
      <c r="G933891" s="66" t="s">
        <v>735</v>
      </c>
    </row>
    <row r="933892" spans="7:7" x14ac:dyDescent="0.25">
      <c r="G933892" s="65">
        <v>1</v>
      </c>
    </row>
    <row r="933893" spans="7:7" x14ac:dyDescent="0.25">
      <c r="G933893" s="65">
        <v>1</v>
      </c>
    </row>
    <row r="933894" spans="7:7" x14ac:dyDescent="0.25">
      <c r="G933894" s="65">
        <v>1</v>
      </c>
    </row>
    <row r="933895" spans="7:7" x14ac:dyDescent="0.25">
      <c r="G933895" s="61">
        <v>1</v>
      </c>
    </row>
    <row r="933896" spans="7:7" x14ac:dyDescent="0.25">
      <c r="G933896" s="65">
        <v>1</v>
      </c>
    </row>
    <row r="933897" spans="7:7" x14ac:dyDescent="0.25">
      <c r="G933897" s="65">
        <v>4</v>
      </c>
    </row>
    <row r="933898" spans="7:7" x14ac:dyDescent="0.25">
      <c r="G933898" s="65">
        <v>0</v>
      </c>
    </row>
    <row r="933899" spans="7:7" x14ac:dyDescent="0.25">
      <c r="G933899" s="65">
        <v>0</v>
      </c>
    </row>
    <row r="933900" spans="7:7" x14ac:dyDescent="0.25">
      <c r="G933900" s="65">
        <v>0</v>
      </c>
    </row>
    <row r="933901" spans="7:7" x14ac:dyDescent="0.25">
      <c r="G933901" s="65">
        <v>0</v>
      </c>
    </row>
    <row r="933902" spans="7:7" x14ac:dyDescent="0.25">
      <c r="G933902" s="65">
        <v>2</v>
      </c>
    </row>
    <row r="933903" spans="7:7" x14ac:dyDescent="0.25">
      <c r="G933903" s="65">
        <v>0</v>
      </c>
    </row>
    <row r="933904" spans="7:7" x14ac:dyDescent="0.25">
      <c r="G933904" s="64"/>
    </row>
    <row r="933905" spans="7:7" x14ac:dyDescent="0.25">
      <c r="G933905" s="63"/>
    </row>
    <row r="933906" spans="7:7" x14ac:dyDescent="0.25">
      <c r="G933906" s="63"/>
    </row>
    <row r="933907" spans="7:7" x14ac:dyDescent="0.25">
      <c r="G933907" s="63"/>
    </row>
    <row r="933908" spans="7:7" x14ac:dyDescent="0.25">
      <c r="G933908" s="63"/>
    </row>
    <row r="933909" spans="7:7" x14ac:dyDescent="0.25">
      <c r="G933909" s="63"/>
    </row>
    <row r="933910" spans="7:7" x14ac:dyDescent="0.25">
      <c r="G933910" s="63"/>
    </row>
    <row r="933911" spans="7:7" x14ac:dyDescent="0.25">
      <c r="G933911" s="63"/>
    </row>
    <row r="933912" spans="7:7" x14ac:dyDescent="0.25">
      <c r="G933912" s="63"/>
    </row>
    <row r="933913" spans="7:7" x14ac:dyDescent="0.25">
      <c r="G933913" s="63"/>
    </row>
    <row r="933914" spans="7:7" x14ac:dyDescent="0.25">
      <c r="G933914" s="63"/>
    </row>
    <row r="933915" spans="7:7" x14ac:dyDescent="0.25">
      <c r="G933915" s="63"/>
    </row>
    <row r="950275" spans="7:7" ht="13" x14ac:dyDescent="0.3">
      <c r="G950275" s="66" t="s">
        <v>735</v>
      </c>
    </row>
    <row r="950276" spans="7:7" x14ac:dyDescent="0.25">
      <c r="G950276" s="65">
        <v>1</v>
      </c>
    </row>
    <row r="950277" spans="7:7" x14ac:dyDescent="0.25">
      <c r="G950277" s="65">
        <v>1</v>
      </c>
    </row>
    <row r="950278" spans="7:7" x14ac:dyDescent="0.25">
      <c r="G950278" s="65">
        <v>1</v>
      </c>
    </row>
    <row r="950279" spans="7:7" x14ac:dyDescent="0.25">
      <c r="G950279" s="61">
        <v>1</v>
      </c>
    </row>
    <row r="950280" spans="7:7" x14ac:dyDescent="0.25">
      <c r="G950280" s="65">
        <v>1</v>
      </c>
    </row>
    <row r="950281" spans="7:7" x14ac:dyDescent="0.25">
      <c r="G950281" s="65">
        <v>4</v>
      </c>
    </row>
    <row r="950282" spans="7:7" x14ac:dyDescent="0.25">
      <c r="G950282" s="65">
        <v>0</v>
      </c>
    </row>
    <row r="950283" spans="7:7" x14ac:dyDescent="0.25">
      <c r="G950283" s="65">
        <v>0</v>
      </c>
    </row>
    <row r="950284" spans="7:7" x14ac:dyDescent="0.25">
      <c r="G950284" s="65">
        <v>0</v>
      </c>
    </row>
    <row r="950285" spans="7:7" x14ac:dyDescent="0.25">
      <c r="G950285" s="65">
        <v>0</v>
      </c>
    </row>
    <row r="950286" spans="7:7" x14ac:dyDescent="0.25">
      <c r="G950286" s="65">
        <v>2</v>
      </c>
    </row>
    <row r="950287" spans="7:7" x14ac:dyDescent="0.25">
      <c r="G950287" s="65">
        <v>0</v>
      </c>
    </row>
    <row r="950288" spans="7:7" x14ac:dyDescent="0.25">
      <c r="G950288" s="64"/>
    </row>
    <row r="950289" spans="7:7" x14ac:dyDescent="0.25">
      <c r="G950289" s="63"/>
    </row>
    <row r="950290" spans="7:7" x14ac:dyDescent="0.25">
      <c r="G950290" s="63"/>
    </row>
    <row r="950291" spans="7:7" x14ac:dyDescent="0.25">
      <c r="G950291" s="63"/>
    </row>
    <row r="950292" spans="7:7" x14ac:dyDescent="0.25">
      <c r="G950292" s="63"/>
    </row>
    <row r="950293" spans="7:7" x14ac:dyDescent="0.25">
      <c r="G950293" s="63"/>
    </row>
    <row r="950294" spans="7:7" x14ac:dyDescent="0.25">
      <c r="G950294" s="63"/>
    </row>
    <row r="950295" spans="7:7" x14ac:dyDescent="0.25">
      <c r="G950295" s="63"/>
    </row>
    <row r="950296" spans="7:7" x14ac:dyDescent="0.25">
      <c r="G950296" s="63"/>
    </row>
    <row r="950297" spans="7:7" x14ac:dyDescent="0.25">
      <c r="G950297" s="63"/>
    </row>
    <row r="950298" spans="7:7" x14ac:dyDescent="0.25">
      <c r="G950298" s="63"/>
    </row>
    <row r="950299" spans="7:7" x14ac:dyDescent="0.25">
      <c r="G950299" s="63"/>
    </row>
    <row r="966659" spans="7:7" ht="13" x14ac:dyDescent="0.3">
      <c r="G966659" s="66" t="s">
        <v>735</v>
      </c>
    </row>
    <row r="966660" spans="7:7" x14ac:dyDescent="0.25">
      <c r="G966660" s="65">
        <v>1</v>
      </c>
    </row>
    <row r="966661" spans="7:7" x14ac:dyDescent="0.25">
      <c r="G966661" s="65">
        <v>1</v>
      </c>
    </row>
    <row r="966662" spans="7:7" x14ac:dyDescent="0.25">
      <c r="G966662" s="65">
        <v>1</v>
      </c>
    </row>
    <row r="966663" spans="7:7" x14ac:dyDescent="0.25">
      <c r="G966663" s="61">
        <v>1</v>
      </c>
    </row>
    <row r="966664" spans="7:7" x14ac:dyDescent="0.25">
      <c r="G966664" s="65">
        <v>1</v>
      </c>
    </row>
    <row r="966665" spans="7:7" x14ac:dyDescent="0.25">
      <c r="G966665" s="65">
        <v>4</v>
      </c>
    </row>
    <row r="966666" spans="7:7" x14ac:dyDescent="0.25">
      <c r="G966666" s="65">
        <v>0</v>
      </c>
    </row>
    <row r="966667" spans="7:7" x14ac:dyDescent="0.25">
      <c r="G966667" s="65">
        <v>0</v>
      </c>
    </row>
    <row r="966668" spans="7:7" x14ac:dyDescent="0.25">
      <c r="G966668" s="65">
        <v>0</v>
      </c>
    </row>
    <row r="966669" spans="7:7" x14ac:dyDescent="0.25">
      <c r="G966669" s="65">
        <v>0</v>
      </c>
    </row>
    <row r="966670" spans="7:7" x14ac:dyDescent="0.25">
      <c r="G966670" s="65">
        <v>2</v>
      </c>
    </row>
    <row r="966671" spans="7:7" x14ac:dyDescent="0.25">
      <c r="G966671" s="65">
        <v>0</v>
      </c>
    </row>
    <row r="966672" spans="7:7" x14ac:dyDescent="0.25">
      <c r="G966672" s="64"/>
    </row>
    <row r="966673" spans="7:7" x14ac:dyDescent="0.25">
      <c r="G966673" s="63"/>
    </row>
    <row r="966674" spans="7:7" x14ac:dyDescent="0.25">
      <c r="G966674" s="63"/>
    </row>
    <row r="966675" spans="7:7" x14ac:dyDescent="0.25">
      <c r="G966675" s="63"/>
    </row>
    <row r="966676" spans="7:7" x14ac:dyDescent="0.25">
      <c r="G966676" s="63"/>
    </row>
    <row r="966677" spans="7:7" x14ac:dyDescent="0.25">
      <c r="G966677" s="63"/>
    </row>
    <row r="966678" spans="7:7" x14ac:dyDescent="0.25">
      <c r="G966678" s="63"/>
    </row>
    <row r="966679" spans="7:7" x14ac:dyDescent="0.25">
      <c r="G966679" s="63"/>
    </row>
    <row r="966680" spans="7:7" x14ac:dyDescent="0.25">
      <c r="G966680" s="63"/>
    </row>
    <row r="966681" spans="7:7" x14ac:dyDescent="0.25">
      <c r="G966681" s="63"/>
    </row>
    <row r="966682" spans="7:7" x14ac:dyDescent="0.25">
      <c r="G966682" s="63"/>
    </row>
    <row r="966683" spans="7:7" x14ac:dyDescent="0.25">
      <c r="G966683" s="63"/>
    </row>
    <row r="983043" spans="7:7" ht="13" x14ac:dyDescent="0.3">
      <c r="G983043" s="66" t="s">
        <v>735</v>
      </c>
    </row>
    <row r="983044" spans="7:7" x14ac:dyDescent="0.25">
      <c r="G983044" s="65">
        <v>1</v>
      </c>
    </row>
    <row r="983045" spans="7:7" x14ac:dyDescent="0.25">
      <c r="G983045" s="65">
        <v>1</v>
      </c>
    </row>
    <row r="983046" spans="7:7" x14ac:dyDescent="0.25">
      <c r="G983046" s="65">
        <v>1</v>
      </c>
    </row>
    <row r="983047" spans="7:7" x14ac:dyDescent="0.25">
      <c r="G983047" s="61">
        <v>1</v>
      </c>
    </row>
    <row r="983048" spans="7:7" x14ac:dyDescent="0.25">
      <c r="G983048" s="65">
        <v>1</v>
      </c>
    </row>
    <row r="983049" spans="7:7" x14ac:dyDescent="0.25">
      <c r="G983049" s="65">
        <v>4</v>
      </c>
    </row>
    <row r="983050" spans="7:7" x14ac:dyDescent="0.25">
      <c r="G983050" s="65">
        <v>0</v>
      </c>
    </row>
    <row r="983051" spans="7:7" x14ac:dyDescent="0.25">
      <c r="G983051" s="65">
        <v>0</v>
      </c>
    </row>
    <row r="983052" spans="7:7" x14ac:dyDescent="0.25">
      <c r="G983052" s="65">
        <v>0</v>
      </c>
    </row>
    <row r="983053" spans="7:7" x14ac:dyDescent="0.25">
      <c r="G983053" s="65">
        <v>0</v>
      </c>
    </row>
    <row r="983054" spans="7:7" x14ac:dyDescent="0.25">
      <c r="G983054" s="65">
        <v>2</v>
      </c>
    </row>
    <row r="983055" spans="7:7" x14ac:dyDescent="0.25">
      <c r="G983055" s="65">
        <v>0</v>
      </c>
    </row>
    <row r="983056" spans="7:7" x14ac:dyDescent="0.25">
      <c r="G983056" s="64"/>
    </row>
    <row r="983057" spans="7:7" x14ac:dyDescent="0.25">
      <c r="G983057" s="63"/>
    </row>
    <row r="983058" spans="7:7" x14ac:dyDescent="0.25">
      <c r="G983058" s="63"/>
    </row>
    <row r="983059" spans="7:7" x14ac:dyDescent="0.25">
      <c r="G983059" s="63"/>
    </row>
    <row r="983060" spans="7:7" x14ac:dyDescent="0.25">
      <c r="G983060" s="63"/>
    </row>
    <row r="983061" spans="7:7" x14ac:dyDescent="0.25">
      <c r="G983061" s="63"/>
    </row>
    <row r="983062" spans="7:7" x14ac:dyDescent="0.25">
      <c r="G983062" s="63"/>
    </row>
    <row r="983063" spans="7:7" x14ac:dyDescent="0.25">
      <c r="G983063" s="63"/>
    </row>
    <row r="983064" spans="7:7" x14ac:dyDescent="0.25">
      <c r="G983064" s="63"/>
    </row>
    <row r="983065" spans="7:7" x14ac:dyDescent="0.25">
      <c r="G983065" s="63"/>
    </row>
    <row r="983066" spans="7:7" x14ac:dyDescent="0.25">
      <c r="G983066" s="63"/>
    </row>
    <row r="983067" spans="7:7" x14ac:dyDescent="0.25">
      <c r="G983067" s="63"/>
    </row>
    <row r="999427" spans="7:7" ht="13" x14ac:dyDescent="0.3">
      <c r="G999427" s="66" t="s">
        <v>735</v>
      </c>
    </row>
    <row r="999428" spans="7:7" x14ac:dyDescent="0.25">
      <c r="G999428" s="65">
        <v>1</v>
      </c>
    </row>
    <row r="999429" spans="7:7" x14ac:dyDescent="0.25">
      <c r="G999429" s="65">
        <v>1</v>
      </c>
    </row>
    <row r="999430" spans="7:7" x14ac:dyDescent="0.25">
      <c r="G999430" s="65">
        <v>1</v>
      </c>
    </row>
    <row r="999431" spans="7:7" x14ac:dyDescent="0.25">
      <c r="G999431" s="61">
        <v>1</v>
      </c>
    </row>
    <row r="999432" spans="7:7" x14ac:dyDescent="0.25">
      <c r="G999432" s="65">
        <v>1</v>
      </c>
    </row>
    <row r="999433" spans="7:7" x14ac:dyDescent="0.25">
      <c r="G999433" s="65">
        <v>4</v>
      </c>
    </row>
    <row r="999434" spans="7:7" x14ac:dyDescent="0.25">
      <c r="G999434" s="65">
        <v>0</v>
      </c>
    </row>
    <row r="999435" spans="7:7" x14ac:dyDescent="0.25">
      <c r="G999435" s="65">
        <v>0</v>
      </c>
    </row>
    <row r="999436" spans="7:7" x14ac:dyDescent="0.25">
      <c r="G999436" s="65">
        <v>0</v>
      </c>
    </row>
    <row r="999437" spans="7:7" x14ac:dyDescent="0.25">
      <c r="G999437" s="65">
        <v>0</v>
      </c>
    </row>
    <row r="999438" spans="7:7" x14ac:dyDescent="0.25">
      <c r="G999438" s="65">
        <v>2</v>
      </c>
    </row>
    <row r="999439" spans="7:7" x14ac:dyDescent="0.25">
      <c r="G999439" s="65">
        <v>0</v>
      </c>
    </row>
    <row r="999440" spans="7:7" x14ac:dyDescent="0.25">
      <c r="G999440" s="64"/>
    </row>
    <row r="999441" spans="7:7" x14ac:dyDescent="0.25">
      <c r="G999441" s="63"/>
    </row>
    <row r="999442" spans="7:7" x14ac:dyDescent="0.25">
      <c r="G999442" s="63"/>
    </row>
    <row r="999443" spans="7:7" x14ac:dyDescent="0.25">
      <c r="G999443" s="63"/>
    </row>
    <row r="999444" spans="7:7" x14ac:dyDescent="0.25">
      <c r="G999444" s="63"/>
    </row>
    <row r="999445" spans="7:7" x14ac:dyDescent="0.25">
      <c r="G999445" s="63"/>
    </row>
    <row r="999446" spans="7:7" x14ac:dyDescent="0.25">
      <c r="G999446" s="63"/>
    </row>
    <row r="999447" spans="7:7" x14ac:dyDescent="0.25">
      <c r="G999447" s="63"/>
    </row>
    <row r="999448" spans="7:7" x14ac:dyDescent="0.25">
      <c r="G999448" s="63"/>
    </row>
    <row r="999449" spans="7:7" x14ac:dyDescent="0.25">
      <c r="G999449" s="63"/>
    </row>
    <row r="999450" spans="7:7" x14ac:dyDescent="0.25">
      <c r="G999450" s="63"/>
    </row>
    <row r="999451" spans="7:7" x14ac:dyDescent="0.25">
      <c r="G999451" s="63"/>
    </row>
    <row r="1015811" spans="7:7" ht="13" x14ac:dyDescent="0.3">
      <c r="G1015811" s="66" t="s">
        <v>735</v>
      </c>
    </row>
    <row r="1015812" spans="7:7" x14ac:dyDescent="0.25">
      <c r="G1015812" s="65">
        <v>1</v>
      </c>
    </row>
    <row r="1015813" spans="7:7" x14ac:dyDescent="0.25">
      <c r="G1015813" s="65">
        <v>1</v>
      </c>
    </row>
    <row r="1015814" spans="7:7" x14ac:dyDescent="0.25">
      <c r="G1015814" s="65">
        <v>1</v>
      </c>
    </row>
    <row r="1015815" spans="7:7" x14ac:dyDescent="0.25">
      <c r="G1015815" s="61">
        <v>1</v>
      </c>
    </row>
    <row r="1015816" spans="7:7" x14ac:dyDescent="0.25">
      <c r="G1015816" s="65">
        <v>1</v>
      </c>
    </row>
    <row r="1015817" spans="7:7" x14ac:dyDescent="0.25">
      <c r="G1015817" s="65">
        <v>4</v>
      </c>
    </row>
    <row r="1015818" spans="7:7" x14ac:dyDescent="0.25">
      <c r="G1015818" s="65">
        <v>0</v>
      </c>
    </row>
    <row r="1015819" spans="7:7" x14ac:dyDescent="0.25">
      <c r="G1015819" s="65">
        <v>0</v>
      </c>
    </row>
    <row r="1015820" spans="7:7" x14ac:dyDescent="0.25">
      <c r="G1015820" s="65">
        <v>0</v>
      </c>
    </row>
    <row r="1015821" spans="7:7" x14ac:dyDescent="0.25">
      <c r="G1015821" s="65">
        <v>0</v>
      </c>
    </row>
    <row r="1015822" spans="7:7" x14ac:dyDescent="0.25">
      <c r="G1015822" s="65">
        <v>2</v>
      </c>
    </row>
    <row r="1015823" spans="7:7" x14ac:dyDescent="0.25">
      <c r="G1015823" s="65">
        <v>0</v>
      </c>
    </row>
    <row r="1015824" spans="7:7" x14ac:dyDescent="0.25">
      <c r="G1015824" s="64"/>
    </row>
    <row r="1015825" spans="7:7" x14ac:dyDescent="0.25">
      <c r="G1015825" s="63"/>
    </row>
    <row r="1015826" spans="7:7" x14ac:dyDescent="0.25">
      <c r="G1015826" s="63"/>
    </row>
    <row r="1015827" spans="7:7" x14ac:dyDescent="0.25">
      <c r="G1015827" s="63"/>
    </row>
    <row r="1015828" spans="7:7" x14ac:dyDescent="0.25">
      <c r="G1015828" s="63"/>
    </row>
    <row r="1015829" spans="7:7" x14ac:dyDescent="0.25">
      <c r="G1015829" s="63"/>
    </row>
    <row r="1015830" spans="7:7" x14ac:dyDescent="0.25">
      <c r="G1015830" s="63"/>
    </row>
    <row r="1015831" spans="7:7" x14ac:dyDescent="0.25">
      <c r="G1015831" s="63"/>
    </row>
    <row r="1015832" spans="7:7" x14ac:dyDescent="0.25">
      <c r="G1015832" s="63"/>
    </row>
    <row r="1015833" spans="7:7" x14ac:dyDescent="0.25">
      <c r="G1015833" s="63"/>
    </row>
    <row r="1015834" spans="7:7" x14ac:dyDescent="0.25">
      <c r="G1015834" s="63"/>
    </row>
    <row r="1015835" spans="7:7" x14ac:dyDescent="0.25">
      <c r="G1015835" s="63"/>
    </row>
    <row r="1032195" spans="7:7" ht="13" x14ac:dyDescent="0.3">
      <c r="G1032195" s="66" t="s">
        <v>735</v>
      </c>
    </row>
    <row r="1032196" spans="7:7" x14ac:dyDescent="0.25">
      <c r="G1032196" s="65">
        <v>1</v>
      </c>
    </row>
    <row r="1032197" spans="7:7" x14ac:dyDescent="0.25">
      <c r="G1032197" s="65">
        <v>1</v>
      </c>
    </row>
    <row r="1032198" spans="7:7" x14ac:dyDescent="0.25">
      <c r="G1032198" s="65">
        <v>1</v>
      </c>
    </row>
    <row r="1032199" spans="7:7" x14ac:dyDescent="0.25">
      <c r="G1032199" s="61">
        <v>1</v>
      </c>
    </row>
    <row r="1032200" spans="7:7" x14ac:dyDescent="0.25">
      <c r="G1032200" s="65">
        <v>1</v>
      </c>
    </row>
    <row r="1032201" spans="7:7" x14ac:dyDescent="0.25">
      <c r="G1032201" s="65">
        <v>4</v>
      </c>
    </row>
    <row r="1032202" spans="7:7" x14ac:dyDescent="0.25">
      <c r="G1032202" s="65">
        <v>0</v>
      </c>
    </row>
    <row r="1032203" spans="7:7" x14ac:dyDescent="0.25">
      <c r="G1032203" s="65">
        <v>0</v>
      </c>
    </row>
    <row r="1032204" spans="7:7" x14ac:dyDescent="0.25">
      <c r="G1032204" s="65">
        <v>0</v>
      </c>
    </row>
    <row r="1032205" spans="7:7" x14ac:dyDescent="0.25">
      <c r="G1032205" s="65">
        <v>0</v>
      </c>
    </row>
    <row r="1032206" spans="7:7" x14ac:dyDescent="0.25">
      <c r="G1032206" s="65">
        <v>2</v>
      </c>
    </row>
    <row r="1032207" spans="7:7" x14ac:dyDescent="0.25">
      <c r="G1032207" s="65">
        <v>0</v>
      </c>
    </row>
    <row r="1032208" spans="7:7" x14ac:dyDescent="0.25">
      <c r="G1032208" s="64"/>
    </row>
    <row r="1032209" spans="7:7" x14ac:dyDescent="0.25">
      <c r="G1032209" s="63"/>
    </row>
    <row r="1032210" spans="7:7" x14ac:dyDescent="0.25">
      <c r="G1032210" s="63"/>
    </row>
    <row r="1032211" spans="7:7" x14ac:dyDescent="0.25">
      <c r="G1032211" s="63"/>
    </row>
    <row r="1032212" spans="7:7" x14ac:dyDescent="0.25">
      <c r="G1032212" s="63"/>
    </row>
    <row r="1032213" spans="7:7" x14ac:dyDescent="0.25">
      <c r="G1032213" s="63"/>
    </row>
    <row r="1032214" spans="7:7" x14ac:dyDescent="0.25">
      <c r="G1032214" s="63"/>
    </row>
    <row r="1032215" spans="7:7" x14ac:dyDescent="0.25">
      <c r="G1032215" s="63"/>
    </row>
    <row r="1032216" spans="7:7" x14ac:dyDescent="0.25">
      <c r="G1032216" s="63"/>
    </row>
    <row r="1032217" spans="7:7" x14ac:dyDescent="0.25">
      <c r="G1032217" s="63"/>
    </row>
    <row r="1032218" spans="7:7" x14ac:dyDescent="0.25">
      <c r="G1032218" s="63"/>
    </row>
    <row r="1032219" spans="7:7" x14ac:dyDescent="0.25">
      <c r="G1032219" s="63"/>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32217"/>
  <sheetViews>
    <sheetView workbookViewId="0"/>
  </sheetViews>
  <sheetFormatPr defaultColWidth="11.81640625" defaultRowHeight="12.5" x14ac:dyDescent="0.35"/>
  <cols>
    <col min="1" max="1" width="6.08984375" style="75" customWidth="1"/>
    <col min="2" max="2" width="3.90625" style="75" bestFit="1" customWidth="1"/>
    <col min="3" max="3" width="6.7265625" style="75" bestFit="1" customWidth="1"/>
    <col min="4" max="4" width="22.08984375" style="77" bestFit="1" customWidth="1"/>
    <col min="5" max="5" width="41.7265625" style="76" customWidth="1"/>
    <col min="6" max="6" width="16.36328125" style="75" bestFit="1" customWidth="1"/>
    <col min="7" max="7" width="25.1796875" style="75" bestFit="1" customWidth="1"/>
    <col min="8" max="8" width="23.1796875" style="75" bestFit="1" customWidth="1"/>
    <col min="9" max="9" width="12.90625" style="75" customWidth="1"/>
    <col min="10" max="10" width="11.7265625" style="75" customWidth="1"/>
    <col min="11" max="16384" width="11.81640625" style="74"/>
  </cols>
  <sheetData>
    <row r="1" spans="1:10" ht="15.5" x14ac:dyDescent="0.35">
      <c r="A1" s="104" t="s">
        <v>815</v>
      </c>
      <c r="B1" s="105"/>
      <c r="C1" s="105"/>
      <c r="D1" s="104"/>
    </row>
    <row r="2" spans="1:10" ht="15.5" x14ac:dyDescent="0.35">
      <c r="A2" s="105"/>
      <c r="B2" s="105"/>
      <c r="C2" s="105"/>
      <c r="D2" s="104"/>
    </row>
    <row r="3" spans="1:10" ht="14.5" x14ac:dyDescent="0.35">
      <c r="A3" s="98" t="s">
        <v>806</v>
      </c>
    </row>
    <row r="4" spans="1:10" ht="58.5" thickBot="1" x14ac:dyDescent="0.4">
      <c r="A4" s="97" t="s">
        <v>764</v>
      </c>
      <c r="B4" s="97" t="s">
        <v>763</v>
      </c>
      <c r="C4" s="97" t="s">
        <v>762</v>
      </c>
      <c r="D4" s="96" t="s">
        <v>761</v>
      </c>
      <c r="E4" s="95" t="s">
        <v>760</v>
      </c>
      <c r="F4" s="94" t="s">
        <v>739</v>
      </c>
      <c r="G4" s="94" t="s">
        <v>738</v>
      </c>
      <c r="H4" s="94" t="s">
        <v>737</v>
      </c>
      <c r="I4" s="94" t="s">
        <v>736</v>
      </c>
      <c r="J4" s="94" t="s">
        <v>814</v>
      </c>
    </row>
    <row r="5" spans="1:10" ht="37.5" x14ac:dyDescent="0.35">
      <c r="A5" s="93">
        <v>1</v>
      </c>
      <c r="B5" s="92">
        <v>61</v>
      </c>
      <c r="C5" s="92" t="s">
        <v>746</v>
      </c>
      <c r="D5" s="103" t="s">
        <v>512</v>
      </c>
      <c r="E5" s="90" t="s">
        <v>805</v>
      </c>
      <c r="F5" s="88">
        <v>6</v>
      </c>
      <c r="G5" s="89">
        <v>0.2608695652173913</v>
      </c>
      <c r="H5" s="87">
        <v>1</v>
      </c>
      <c r="I5" s="87">
        <v>2</v>
      </c>
      <c r="J5" s="87">
        <v>0</v>
      </c>
    </row>
    <row r="6" spans="1:10" ht="50" x14ac:dyDescent="0.35">
      <c r="A6" s="33">
        <v>2</v>
      </c>
      <c r="B6" s="85">
        <v>60</v>
      </c>
      <c r="C6" s="85" t="s">
        <v>741</v>
      </c>
      <c r="D6" s="84" t="s">
        <v>512</v>
      </c>
      <c r="E6" s="83" t="s">
        <v>804</v>
      </c>
      <c r="F6" s="81">
        <v>15</v>
      </c>
      <c r="G6" s="82">
        <v>0.65217391304347827</v>
      </c>
      <c r="H6" s="80">
        <v>2</v>
      </c>
      <c r="I6" s="80">
        <v>1</v>
      </c>
      <c r="J6" s="80">
        <v>1</v>
      </c>
    </row>
    <row r="7" spans="1:10" ht="62.5" x14ac:dyDescent="0.35">
      <c r="A7" s="33">
        <v>3</v>
      </c>
      <c r="B7" s="85">
        <v>57</v>
      </c>
      <c r="C7" s="85" t="s">
        <v>741</v>
      </c>
      <c r="D7" s="84" t="s">
        <v>512</v>
      </c>
      <c r="E7" s="83" t="s">
        <v>803</v>
      </c>
      <c r="F7" s="81">
        <v>10</v>
      </c>
      <c r="G7" s="82">
        <v>0.43478260869565216</v>
      </c>
      <c r="H7" s="80">
        <v>1</v>
      </c>
      <c r="I7" s="80">
        <v>2</v>
      </c>
      <c r="J7" s="80">
        <v>1</v>
      </c>
    </row>
    <row r="8" spans="1:10" ht="50" x14ac:dyDescent="0.35">
      <c r="A8" s="33">
        <v>4</v>
      </c>
      <c r="B8" s="86">
        <v>53</v>
      </c>
      <c r="C8" s="86" t="s">
        <v>741</v>
      </c>
      <c r="D8" s="84" t="s">
        <v>512</v>
      </c>
      <c r="E8" s="83" t="s">
        <v>802</v>
      </c>
      <c r="F8" s="81">
        <v>9</v>
      </c>
      <c r="G8" s="82">
        <v>0.39130434782608697</v>
      </c>
      <c r="H8" s="80">
        <v>1</v>
      </c>
      <c r="I8" s="80">
        <v>1</v>
      </c>
      <c r="J8" s="80">
        <v>1</v>
      </c>
    </row>
    <row r="9" spans="1:10" ht="50" x14ac:dyDescent="0.35">
      <c r="A9" s="33">
        <v>5</v>
      </c>
      <c r="B9" s="85">
        <v>69</v>
      </c>
      <c r="C9" s="85" t="s">
        <v>741</v>
      </c>
      <c r="D9" s="84" t="s">
        <v>745</v>
      </c>
      <c r="E9" s="83" t="s">
        <v>801</v>
      </c>
      <c r="F9" s="81">
        <v>6</v>
      </c>
      <c r="G9" s="82">
        <v>0.2608695652173913</v>
      </c>
      <c r="H9" s="80">
        <v>0</v>
      </c>
      <c r="I9" s="80">
        <v>1</v>
      </c>
      <c r="J9" s="80">
        <v>1</v>
      </c>
    </row>
    <row r="10" spans="1:10" ht="50" x14ac:dyDescent="0.35">
      <c r="A10" s="33">
        <v>6</v>
      </c>
      <c r="B10" s="85">
        <v>63</v>
      </c>
      <c r="C10" s="85" t="s">
        <v>746</v>
      </c>
      <c r="D10" s="84" t="s">
        <v>800</v>
      </c>
      <c r="E10" s="83" t="s">
        <v>799</v>
      </c>
      <c r="F10" s="81">
        <v>17</v>
      </c>
      <c r="G10" s="82">
        <v>0.73913043478260865</v>
      </c>
      <c r="H10" s="80">
        <v>2</v>
      </c>
      <c r="I10" s="80">
        <v>2</v>
      </c>
      <c r="J10" s="80">
        <v>2</v>
      </c>
    </row>
    <row r="11" spans="1:10" ht="37.5" x14ac:dyDescent="0.35">
      <c r="A11" s="33">
        <v>7</v>
      </c>
      <c r="B11" s="85">
        <v>68</v>
      </c>
      <c r="C11" s="85" t="s">
        <v>741</v>
      </c>
      <c r="D11" s="84" t="s">
        <v>531</v>
      </c>
      <c r="E11" s="83" t="s">
        <v>798</v>
      </c>
      <c r="F11" s="81">
        <v>5</v>
      </c>
      <c r="G11" s="82">
        <v>0.21739130434782608</v>
      </c>
      <c r="H11" s="80">
        <v>1</v>
      </c>
      <c r="I11" s="80">
        <v>0</v>
      </c>
      <c r="J11" s="80">
        <v>1</v>
      </c>
    </row>
    <row r="12" spans="1:10" ht="37.5" x14ac:dyDescent="0.35">
      <c r="A12" s="33">
        <v>8</v>
      </c>
      <c r="B12" s="85">
        <v>58</v>
      </c>
      <c r="C12" s="85" t="s">
        <v>741</v>
      </c>
      <c r="D12" s="84" t="s">
        <v>748</v>
      </c>
      <c r="E12" s="83" t="s">
        <v>797</v>
      </c>
      <c r="F12" s="81">
        <v>11</v>
      </c>
      <c r="G12" s="82">
        <v>0.47826086956521741</v>
      </c>
      <c r="H12" s="80">
        <v>1</v>
      </c>
      <c r="I12" s="80">
        <v>2</v>
      </c>
      <c r="J12" s="80">
        <v>1</v>
      </c>
    </row>
    <row r="13" spans="1:10" ht="50" x14ac:dyDescent="0.35">
      <c r="A13" s="33">
        <v>9</v>
      </c>
      <c r="B13" s="85">
        <v>66</v>
      </c>
      <c r="C13" s="85" t="s">
        <v>741</v>
      </c>
      <c r="D13" s="84" t="s">
        <v>512</v>
      </c>
      <c r="E13" s="83" t="s">
        <v>796</v>
      </c>
      <c r="F13" s="81">
        <v>13</v>
      </c>
      <c r="G13" s="82">
        <v>0.56521739130434778</v>
      </c>
      <c r="H13" s="80">
        <v>2</v>
      </c>
      <c r="I13" s="80">
        <v>2</v>
      </c>
      <c r="J13" s="80">
        <v>1</v>
      </c>
    </row>
    <row r="14" spans="1:10" ht="50" x14ac:dyDescent="0.35">
      <c r="A14" s="33">
        <v>10</v>
      </c>
      <c r="B14" s="85">
        <v>50</v>
      </c>
      <c r="C14" s="85" t="s">
        <v>746</v>
      </c>
      <c r="D14" s="84" t="s">
        <v>482</v>
      </c>
      <c r="E14" s="83" t="s">
        <v>795</v>
      </c>
      <c r="F14" s="81">
        <v>34</v>
      </c>
      <c r="G14" s="82">
        <v>1.4782608695652173</v>
      </c>
      <c r="H14" s="80">
        <v>3</v>
      </c>
      <c r="I14" s="80">
        <v>1</v>
      </c>
      <c r="J14" s="80">
        <v>2</v>
      </c>
    </row>
    <row r="15" spans="1:10" ht="50" x14ac:dyDescent="0.35">
      <c r="A15" s="33">
        <v>11</v>
      </c>
      <c r="B15" s="85">
        <v>51</v>
      </c>
      <c r="C15" s="85" t="s">
        <v>746</v>
      </c>
      <c r="D15" s="84" t="s">
        <v>748</v>
      </c>
      <c r="E15" s="83" t="s">
        <v>794</v>
      </c>
      <c r="F15" s="81">
        <v>16</v>
      </c>
      <c r="G15" s="82">
        <v>0.69565217391304346</v>
      </c>
      <c r="H15" s="80">
        <v>1</v>
      </c>
      <c r="I15" s="80">
        <v>2</v>
      </c>
      <c r="J15" s="80">
        <v>2</v>
      </c>
    </row>
    <row r="16" spans="1:10" ht="50" x14ac:dyDescent="0.35">
      <c r="A16" s="33">
        <v>12</v>
      </c>
      <c r="B16" s="85">
        <v>62</v>
      </c>
      <c r="C16" s="85" t="s">
        <v>746</v>
      </c>
      <c r="D16" s="84" t="s">
        <v>482</v>
      </c>
      <c r="E16" s="83" t="s">
        <v>793</v>
      </c>
      <c r="F16" s="81">
        <v>24</v>
      </c>
      <c r="G16" s="82">
        <v>1.0434782608695652</v>
      </c>
      <c r="H16" s="80">
        <v>2</v>
      </c>
      <c r="I16" s="80">
        <v>0</v>
      </c>
      <c r="J16" s="80">
        <v>2</v>
      </c>
    </row>
    <row r="17" spans="1:10" x14ac:dyDescent="0.35">
      <c r="J17" s="78"/>
    </row>
    <row r="18" spans="1:10" ht="14.5" x14ac:dyDescent="0.35">
      <c r="A18" s="98" t="s">
        <v>792</v>
      </c>
    </row>
    <row r="19" spans="1:10" ht="58.5" thickBot="1" x14ac:dyDescent="0.4">
      <c r="A19" s="97" t="s">
        <v>764</v>
      </c>
      <c r="B19" s="97" t="s">
        <v>763</v>
      </c>
      <c r="C19" s="97" t="s">
        <v>762</v>
      </c>
      <c r="D19" s="96" t="s">
        <v>761</v>
      </c>
      <c r="E19" s="95" t="s">
        <v>760</v>
      </c>
      <c r="F19" s="94" t="s">
        <v>739</v>
      </c>
      <c r="G19" s="94" t="s">
        <v>738</v>
      </c>
      <c r="H19" s="94" t="s">
        <v>737</v>
      </c>
      <c r="I19" s="94" t="s">
        <v>736</v>
      </c>
      <c r="J19" s="94" t="s">
        <v>814</v>
      </c>
    </row>
    <row r="20" spans="1:10" ht="25" x14ac:dyDescent="0.35">
      <c r="A20" s="93">
        <v>1</v>
      </c>
      <c r="B20" s="92">
        <v>27</v>
      </c>
      <c r="C20" s="92" t="s">
        <v>741</v>
      </c>
      <c r="D20" s="91" t="s">
        <v>512</v>
      </c>
      <c r="E20" s="90" t="s">
        <v>791</v>
      </c>
      <c r="F20" s="88">
        <v>3</v>
      </c>
      <c r="G20" s="89">
        <v>0.13043478260869565</v>
      </c>
      <c r="H20" s="87">
        <v>0</v>
      </c>
      <c r="I20" s="88">
        <v>0</v>
      </c>
      <c r="J20" s="87">
        <v>0</v>
      </c>
    </row>
    <row r="21" spans="1:10" ht="14.5" x14ac:dyDescent="0.35">
      <c r="A21" s="33">
        <v>2</v>
      </c>
      <c r="B21" s="85">
        <v>30</v>
      </c>
      <c r="C21" s="85" t="s">
        <v>741</v>
      </c>
      <c r="D21" s="84" t="s">
        <v>512</v>
      </c>
      <c r="E21" s="83" t="s">
        <v>790</v>
      </c>
      <c r="F21" s="81">
        <v>0</v>
      </c>
      <c r="G21" s="82">
        <v>0</v>
      </c>
      <c r="H21" s="80">
        <v>0</v>
      </c>
      <c r="I21" s="81">
        <v>0</v>
      </c>
      <c r="J21" s="80">
        <v>0</v>
      </c>
    </row>
    <row r="22" spans="1:10" ht="37.5" x14ac:dyDescent="0.35">
      <c r="A22" s="33">
        <v>3</v>
      </c>
      <c r="B22" s="85">
        <v>58</v>
      </c>
      <c r="C22" s="85" t="s">
        <v>746</v>
      </c>
      <c r="D22" s="84" t="s">
        <v>512</v>
      </c>
      <c r="E22" s="83" t="s">
        <v>789</v>
      </c>
      <c r="F22" s="81">
        <v>64</v>
      </c>
      <c r="G22" s="82">
        <v>2.7826086956521738</v>
      </c>
      <c r="H22" s="80">
        <v>2</v>
      </c>
      <c r="I22" s="81">
        <v>4</v>
      </c>
      <c r="J22" s="80">
        <v>2</v>
      </c>
    </row>
    <row r="23" spans="1:10" ht="25" x14ac:dyDescent="0.35">
      <c r="A23" s="33">
        <v>4</v>
      </c>
      <c r="B23" s="86">
        <v>43</v>
      </c>
      <c r="C23" s="86" t="s">
        <v>741</v>
      </c>
      <c r="D23" s="84" t="s">
        <v>512</v>
      </c>
      <c r="E23" s="83" t="s">
        <v>788</v>
      </c>
      <c r="F23" s="81">
        <v>4</v>
      </c>
      <c r="G23" s="82">
        <v>0.17391304347826086</v>
      </c>
      <c r="H23" s="80">
        <v>0</v>
      </c>
      <c r="I23" s="81">
        <v>0</v>
      </c>
      <c r="J23" s="80">
        <v>0</v>
      </c>
    </row>
    <row r="24" spans="1:10" ht="14.5" x14ac:dyDescent="0.35">
      <c r="A24" s="33">
        <v>5</v>
      </c>
      <c r="B24" s="85">
        <v>50</v>
      </c>
      <c r="C24" s="85" t="s">
        <v>746</v>
      </c>
      <c r="D24" s="84" t="s">
        <v>745</v>
      </c>
      <c r="E24" s="83" t="s">
        <v>787</v>
      </c>
      <c r="F24" s="81">
        <v>10</v>
      </c>
      <c r="G24" s="82">
        <v>0.43478260869565216</v>
      </c>
      <c r="H24" s="80">
        <v>1</v>
      </c>
      <c r="I24" s="81">
        <v>0</v>
      </c>
      <c r="J24" s="80">
        <v>0</v>
      </c>
    </row>
    <row r="25" spans="1:10" ht="14.5" x14ac:dyDescent="0.35">
      <c r="A25" s="33">
        <v>6</v>
      </c>
      <c r="B25" s="85">
        <v>26</v>
      </c>
      <c r="C25" s="85" t="s">
        <v>746</v>
      </c>
      <c r="D25" s="84" t="s">
        <v>786</v>
      </c>
      <c r="E25" s="83" t="s">
        <v>783</v>
      </c>
      <c r="F25" s="81">
        <v>18</v>
      </c>
      <c r="G25" s="82">
        <v>0.78260869565217395</v>
      </c>
      <c r="H25" s="80">
        <v>1</v>
      </c>
      <c r="I25" s="81">
        <v>0</v>
      </c>
      <c r="J25" s="80">
        <v>0</v>
      </c>
    </row>
    <row r="26" spans="1:10" ht="14.5" x14ac:dyDescent="0.35">
      <c r="A26" s="33">
        <v>7</v>
      </c>
      <c r="B26" s="85">
        <v>29</v>
      </c>
      <c r="C26" s="85" t="s">
        <v>746</v>
      </c>
      <c r="D26" s="84" t="s">
        <v>531</v>
      </c>
      <c r="E26" s="83" t="s">
        <v>785</v>
      </c>
      <c r="F26" s="81">
        <v>5</v>
      </c>
      <c r="G26" s="82">
        <v>0.21739130434782608</v>
      </c>
      <c r="H26" s="80">
        <v>0</v>
      </c>
      <c r="I26" s="81">
        <v>0</v>
      </c>
      <c r="J26" s="80">
        <v>0</v>
      </c>
    </row>
    <row r="27" spans="1:10" ht="25" x14ac:dyDescent="0.35">
      <c r="A27" s="33">
        <v>8</v>
      </c>
      <c r="B27" s="85">
        <v>22</v>
      </c>
      <c r="C27" s="85" t="s">
        <v>741</v>
      </c>
      <c r="D27" s="84" t="s">
        <v>748</v>
      </c>
      <c r="E27" s="83" t="s">
        <v>784</v>
      </c>
      <c r="F27" s="81">
        <v>20</v>
      </c>
      <c r="G27" s="82">
        <v>0.86956521739130432</v>
      </c>
      <c r="H27" s="80">
        <v>3</v>
      </c>
      <c r="I27" s="81">
        <v>0</v>
      </c>
      <c r="J27" s="80">
        <v>1</v>
      </c>
    </row>
    <row r="28" spans="1:10" ht="14.5" x14ac:dyDescent="0.35">
      <c r="A28" s="33">
        <v>9</v>
      </c>
      <c r="B28" s="85">
        <v>17</v>
      </c>
      <c r="C28" s="85" t="s">
        <v>746</v>
      </c>
      <c r="D28" s="84" t="s">
        <v>512</v>
      </c>
      <c r="E28" s="83" t="s">
        <v>783</v>
      </c>
      <c r="F28" s="81">
        <v>2</v>
      </c>
      <c r="G28" s="82">
        <v>8.6956521739130432E-2</v>
      </c>
      <c r="H28" s="80">
        <v>0</v>
      </c>
      <c r="I28" s="81">
        <v>0</v>
      </c>
      <c r="J28" s="80">
        <v>0</v>
      </c>
    </row>
    <row r="29" spans="1:10" ht="37.5" x14ac:dyDescent="0.35">
      <c r="A29" s="33">
        <v>10</v>
      </c>
      <c r="B29" s="85">
        <v>30</v>
      </c>
      <c r="C29" s="85" t="s">
        <v>746</v>
      </c>
      <c r="D29" s="84" t="s">
        <v>482</v>
      </c>
      <c r="E29" s="83" t="s">
        <v>782</v>
      </c>
      <c r="F29" s="81">
        <v>15</v>
      </c>
      <c r="G29" s="82">
        <v>0.65217391304347827</v>
      </c>
      <c r="H29" s="80">
        <v>1</v>
      </c>
      <c r="I29" s="81">
        <v>1</v>
      </c>
      <c r="J29" s="80">
        <v>1</v>
      </c>
    </row>
    <row r="30" spans="1:10" ht="37.5" x14ac:dyDescent="0.35">
      <c r="A30" s="33">
        <v>11</v>
      </c>
      <c r="B30" s="85">
        <v>46</v>
      </c>
      <c r="C30" s="85" t="s">
        <v>746</v>
      </c>
      <c r="D30" s="84" t="s">
        <v>748</v>
      </c>
      <c r="E30" s="83" t="s">
        <v>781</v>
      </c>
      <c r="F30" s="81">
        <v>20</v>
      </c>
      <c r="G30" s="82">
        <v>0.86956521739130432</v>
      </c>
      <c r="H30" s="80">
        <v>3</v>
      </c>
      <c r="I30" s="81">
        <v>0</v>
      </c>
      <c r="J30" s="80">
        <v>1</v>
      </c>
    </row>
    <row r="31" spans="1:10" ht="25" x14ac:dyDescent="0.35">
      <c r="A31" s="33">
        <v>12</v>
      </c>
      <c r="B31" s="85">
        <v>25</v>
      </c>
      <c r="C31" s="85" t="s">
        <v>746</v>
      </c>
      <c r="D31" s="84" t="s">
        <v>482</v>
      </c>
      <c r="E31" s="83" t="s">
        <v>780</v>
      </c>
      <c r="F31" s="81">
        <v>14</v>
      </c>
      <c r="G31" s="82">
        <v>0.60869565217391308</v>
      </c>
      <c r="H31" s="80">
        <v>1</v>
      </c>
      <c r="I31" s="81">
        <v>0</v>
      </c>
      <c r="J31" s="80">
        <v>0</v>
      </c>
    </row>
    <row r="33" spans="1:10" ht="14.5" x14ac:dyDescent="0.35">
      <c r="A33" s="98" t="s">
        <v>779</v>
      </c>
    </row>
    <row r="34" spans="1:10" ht="58.5" thickBot="1" x14ac:dyDescent="0.4">
      <c r="A34" s="97" t="s">
        <v>764</v>
      </c>
      <c r="B34" s="97" t="s">
        <v>763</v>
      </c>
      <c r="C34" s="97" t="s">
        <v>762</v>
      </c>
      <c r="D34" s="96" t="s">
        <v>761</v>
      </c>
      <c r="E34" s="95" t="s">
        <v>760</v>
      </c>
      <c r="F34" s="94" t="s">
        <v>739</v>
      </c>
      <c r="G34" s="94" t="s">
        <v>738</v>
      </c>
      <c r="H34" s="94" t="s">
        <v>737</v>
      </c>
      <c r="I34" s="94" t="s">
        <v>736</v>
      </c>
      <c r="J34" s="94" t="s">
        <v>814</v>
      </c>
    </row>
    <row r="35" spans="1:10" ht="15.5" x14ac:dyDescent="0.35">
      <c r="A35" s="93">
        <v>1</v>
      </c>
      <c r="B35" s="92">
        <v>3</v>
      </c>
      <c r="C35" s="92" t="s">
        <v>741</v>
      </c>
      <c r="D35" s="91" t="s">
        <v>507</v>
      </c>
      <c r="E35" s="90" t="s">
        <v>778</v>
      </c>
      <c r="F35" s="88">
        <v>1</v>
      </c>
      <c r="G35" s="89">
        <v>4.3478260869565216E-2</v>
      </c>
      <c r="H35" s="87">
        <v>0</v>
      </c>
      <c r="I35" s="102">
        <v>0</v>
      </c>
      <c r="J35" s="101">
        <v>0</v>
      </c>
    </row>
    <row r="36" spans="1:10" ht="25" x14ac:dyDescent="0.35">
      <c r="A36" s="33">
        <v>2</v>
      </c>
      <c r="B36" s="85">
        <v>7</v>
      </c>
      <c r="C36" s="85" t="s">
        <v>741</v>
      </c>
      <c r="D36" s="84" t="s">
        <v>507</v>
      </c>
      <c r="E36" s="83" t="s">
        <v>777</v>
      </c>
      <c r="F36" s="81">
        <v>5</v>
      </c>
      <c r="G36" s="82">
        <v>0.21739130434782608</v>
      </c>
      <c r="H36" s="80">
        <v>0</v>
      </c>
      <c r="I36" s="85">
        <v>0</v>
      </c>
      <c r="J36" s="85">
        <v>0</v>
      </c>
    </row>
    <row r="37" spans="1:10" ht="37.5" x14ac:dyDescent="0.35">
      <c r="A37" s="33">
        <v>3</v>
      </c>
      <c r="B37" s="85">
        <v>15</v>
      </c>
      <c r="C37" s="85" t="s">
        <v>741</v>
      </c>
      <c r="D37" s="84" t="s">
        <v>771</v>
      </c>
      <c r="E37" s="83" t="s">
        <v>776</v>
      </c>
      <c r="F37" s="81">
        <v>25</v>
      </c>
      <c r="G37" s="82">
        <v>1.0869565217391304</v>
      </c>
      <c r="H37" s="80">
        <v>3</v>
      </c>
      <c r="I37" s="85">
        <v>3</v>
      </c>
      <c r="J37" s="85">
        <v>0</v>
      </c>
    </row>
    <row r="38" spans="1:10" ht="25" x14ac:dyDescent="0.35">
      <c r="A38" s="33">
        <v>4</v>
      </c>
      <c r="B38" s="86">
        <v>11</v>
      </c>
      <c r="C38" s="86" t="s">
        <v>741</v>
      </c>
      <c r="D38" s="100" t="s">
        <v>507</v>
      </c>
      <c r="E38" s="83" t="s">
        <v>775</v>
      </c>
      <c r="F38" s="81">
        <v>1</v>
      </c>
      <c r="G38" s="82">
        <v>4.3478260869565216E-2</v>
      </c>
      <c r="H38" s="80">
        <v>0</v>
      </c>
      <c r="I38" s="99">
        <v>0</v>
      </c>
      <c r="J38" s="99">
        <v>0</v>
      </c>
    </row>
    <row r="39" spans="1:10" ht="25" x14ac:dyDescent="0.35">
      <c r="A39" s="33">
        <v>5</v>
      </c>
      <c r="B39" s="85">
        <v>10</v>
      </c>
      <c r="C39" s="85" t="s">
        <v>741</v>
      </c>
      <c r="D39" s="84" t="s">
        <v>771</v>
      </c>
      <c r="E39" s="83" t="s">
        <v>774</v>
      </c>
      <c r="F39" s="81">
        <v>0</v>
      </c>
      <c r="G39" s="82">
        <v>0</v>
      </c>
      <c r="H39" s="80">
        <v>0</v>
      </c>
      <c r="I39" s="85">
        <v>0</v>
      </c>
      <c r="J39" s="85">
        <v>0</v>
      </c>
    </row>
    <row r="40" spans="1:10" ht="14.5" x14ac:dyDescent="0.35">
      <c r="A40" s="33">
        <v>6</v>
      </c>
      <c r="B40" s="85">
        <v>41</v>
      </c>
      <c r="C40" s="85" t="s">
        <v>741</v>
      </c>
      <c r="D40" s="84" t="s">
        <v>507</v>
      </c>
      <c r="E40" s="83" t="s">
        <v>773</v>
      </c>
      <c r="F40" s="81">
        <v>17</v>
      </c>
      <c r="G40" s="82">
        <v>0.73913043478260865</v>
      </c>
      <c r="H40" s="80">
        <v>2</v>
      </c>
      <c r="I40" s="85">
        <v>0</v>
      </c>
      <c r="J40" s="85">
        <v>0</v>
      </c>
    </row>
    <row r="41" spans="1:10" ht="25" x14ac:dyDescent="0.35">
      <c r="A41" s="33">
        <v>7</v>
      </c>
      <c r="B41" s="85">
        <v>15</v>
      </c>
      <c r="C41" s="85" t="s">
        <v>746</v>
      </c>
      <c r="D41" s="84" t="s">
        <v>507</v>
      </c>
      <c r="E41" s="83" t="s">
        <v>772</v>
      </c>
      <c r="F41" s="81">
        <v>9</v>
      </c>
      <c r="G41" s="82">
        <v>0.39130434782608697</v>
      </c>
      <c r="H41" s="80">
        <v>0</v>
      </c>
      <c r="I41" s="85">
        <v>0</v>
      </c>
      <c r="J41" s="85">
        <v>0</v>
      </c>
    </row>
    <row r="42" spans="1:10" ht="37.5" x14ac:dyDescent="0.35">
      <c r="A42" s="33">
        <v>8</v>
      </c>
      <c r="B42" s="85">
        <v>32</v>
      </c>
      <c r="C42" s="85" t="s">
        <v>746</v>
      </c>
      <c r="D42" s="84" t="s">
        <v>771</v>
      </c>
      <c r="E42" s="83" t="s">
        <v>770</v>
      </c>
      <c r="F42" s="81">
        <v>13</v>
      </c>
      <c r="G42" s="82">
        <v>0.56521739130434778</v>
      </c>
      <c r="H42" s="80">
        <v>1</v>
      </c>
      <c r="I42" s="85">
        <v>2</v>
      </c>
      <c r="J42" s="85">
        <v>0</v>
      </c>
    </row>
    <row r="43" spans="1:10" ht="25" x14ac:dyDescent="0.35">
      <c r="A43" s="33">
        <v>9</v>
      </c>
      <c r="B43" s="85">
        <v>12</v>
      </c>
      <c r="C43" s="85" t="s">
        <v>746</v>
      </c>
      <c r="D43" s="84" t="s">
        <v>507</v>
      </c>
      <c r="E43" s="83" t="s">
        <v>769</v>
      </c>
      <c r="F43" s="81">
        <v>1</v>
      </c>
      <c r="G43" s="82">
        <v>4.3478260869565216E-2</v>
      </c>
      <c r="H43" s="80">
        <v>0</v>
      </c>
      <c r="I43" s="85">
        <v>0</v>
      </c>
      <c r="J43" s="85">
        <v>1</v>
      </c>
    </row>
    <row r="44" spans="1:10" ht="14.5" x14ac:dyDescent="0.35">
      <c r="A44" s="33">
        <v>10</v>
      </c>
      <c r="B44" s="85">
        <v>7</v>
      </c>
      <c r="C44" s="85" t="s">
        <v>741</v>
      </c>
      <c r="D44" s="84" t="s">
        <v>507</v>
      </c>
      <c r="E44" s="83" t="s">
        <v>768</v>
      </c>
      <c r="F44" s="81">
        <v>1</v>
      </c>
      <c r="G44" s="82">
        <v>4.3478260869565216E-2</v>
      </c>
      <c r="H44" s="80">
        <v>0</v>
      </c>
      <c r="I44" s="85">
        <v>0</v>
      </c>
      <c r="J44" s="85">
        <v>0</v>
      </c>
    </row>
    <row r="45" spans="1:10" ht="25" x14ac:dyDescent="0.35">
      <c r="A45" s="33">
        <v>11</v>
      </c>
      <c r="B45" s="85">
        <v>13</v>
      </c>
      <c r="C45" s="85" t="s">
        <v>741</v>
      </c>
      <c r="D45" s="84" t="s">
        <v>507</v>
      </c>
      <c r="E45" s="83" t="s">
        <v>767</v>
      </c>
      <c r="F45" s="81">
        <v>1</v>
      </c>
      <c r="G45" s="82">
        <v>4.3478260869565216E-2</v>
      </c>
      <c r="H45" s="80">
        <v>0</v>
      </c>
      <c r="I45" s="85">
        <v>0</v>
      </c>
      <c r="J45" s="85">
        <v>0</v>
      </c>
    </row>
    <row r="46" spans="1:10" ht="14.5" x14ac:dyDescent="0.35">
      <c r="A46" s="33">
        <v>12</v>
      </c>
      <c r="B46" s="85">
        <v>6</v>
      </c>
      <c r="C46" s="85" t="s">
        <v>741</v>
      </c>
      <c r="D46" s="84" t="s">
        <v>507</v>
      </c>
      <c r="E46" s="83" t="s">
        <v>766</v>
      </c>
      <c r="F46" s="81">
        <v>3</v>
      </c>
      <c r="G46" s="82">
        <v>0.13043478260869565</v>
      </c>
      <c r="H46" s="80">
        <v>0</v>
      </c>
      <c r="I46" s="85">
        <v>1</v>
      </c>
      <c r="J46" s="85">
        <v>0</v>
      </c>
    </row>
    <row r="48" spans="1:10" ht="14.5" x14ac:dyDescent="0.35">
      <c r="A48" s="98" t="s">
        <v>765</v>
      </c>
    </row>
    <row r="49" spans="1:10" ht="58.5" thickBot="1" x14ac:dyDescent="0.4">
      <c r="A49" s="97" t="s">
        <v>764</v>
      </c>
      <c r="B49" s="97" t="s">
        <v>763</v>
      </c>
      <c r="C49" s="97" t="s">
        <v>762</v>
      </c>
      <c r="D49" s="96" t="s">
        <v>761</v>
      </c>
      <c r="E49" s="95" t="s">
        <v>760</v>
      </c>
      <c r="F49" s="94" t="s">
        <v>739</v>
      </c>
      <c r="G49" s="94" t="s">
        <v>738</v>
      </c>
      <c r="H49" s="94" t="s">
        <v>737</v>
      </c>
      <c r="I49" s="94" t="s">
        <v>736</v>
      </c>
      <c r="J49" s="94" t="s">
        <v>814</v>
      </c>
    </row>
    <row r="50" spans="1:10" ht="25" x14ac:dyDescent="0.35">
      <c r="A50" s="93">
        <v>1</v>
      </c>
      <c r="B50" s="92">
        <v>17</v>
      </c>
      <c r="C50" s="92" t="s">
        <v>746</v>
      </c>
      <c r="D50" s="91" t="s">
        <v>482</v>
      </c>
      <c r="E50" s="90" t="s">
        <v>759</v>
      </c>
      <c r="F50" s="88">
        <v>8</v>
      </c>
      <c r="G50" s="89">
        <v>0.34782608695652173</v>
      </c>
      <c r="H50" s="87">
        <v>2</v>
      </c>
      <c r="I50" s="88">
        <v>0</v>
      </c>
      <c r="J50" s="87">
        <v>0</v>
      </c>
    </row>
    <row r="51" spans="1:10" ht="25" x14ac:dyDescent="0.35">
      <c r="A51" s="33">
        <v>2</v>
      </c>
      <c r="B51" s="85">
        <v>14</v>
      </c>
      <c r="C51" s="85" t="s">
        <v>741</v>
      </c>
      <c r="D51" s="84" t="s">
        <v>750</v>
      </c>
      <c r="E51" s="83" t="s">
        <v>758</v>
      </c>
      <c r="F51" s="81">
        <v>3</v>
      </c>
      <c r="G51" s="82">
        <v>0.13043478260869565</v>
      </c>
      <c r="H51" s="80">
        <v>0</v>
      </c>
      <c r="I51" s="81">
        <v>0</v>
      </c>
      <c r="J51" s="80">
        <v>1</v>
      </c>
    </row>
    <row r="52" spans="1:10" ht="25" x14ac:dyDescent="0.35">
      <c r="A52" s="33">
        <v>3</v>
      </c>
      <c r="B52" s="85">
        <v>10</v>
      </c>
      <c r="C52" s="85" t="s">
        <v>746</v>
      </c>
      <c r="D52" s="84" t="s">
        <v>757</v>
      </c>
      <c r="E52" s="83" t="s">
        <v>756</v>
      </c>
      <c r="F52" s="81">
        <v>27</v>
      </c>
      <c r="G52" s="82">
        <v>1.173913043478261</v>
      </c>
      <c r="H52" s="80">
        <v>4</v>
      </c>
      <c r="I52" s="81">
        <v>2</v>
      </c>
      <c r="J52" s="80">
        <v>0</v>
      </c>
    </row>
    <row r="53" spans="1:10" ht="37.5" x14ac:dyDescent="0.35">
      <c r="A53" s="33">
        <v>4</v>
      </c>
      <c r="B53" s="86">
        <v>12</v>
      </c>
      <c r="C53" s="86" t="s">
        <v>746</v>
      </c>
      <c r="D53" s="84" t="s">
        <v>531</v>
      </c>
      <c r="E53" s="83" t="s">
        <v>755</v>
      </c>
      <c r="F53" s="81">
        <v>27</v>
      </c>
      <c r="G53" s="82">
        <v>1.173913043478261</v>
      </c>
      <c r="H53" s="80">
        <v>3</v>
      </c>
      <c r="I53" s="81">
        <v>2</v>
      </c>
      <c r="J53" s="80">
        <v>0</v>
      </c>
    </row>
    <row r="54" spans="1:10" ht="25" x14ac:dyDescent="0.35">
      <c r="A54" s="33">
        <v>5</v>
      </c>
      <c r="B54" s="85">
        <v>11</v>
      </c>
      <c r="C54" s="85" t="s">
        <v>746</v>
      </c>
      <c r="D54" s="84" t="s">
        <v>743</v>
      </c>
      <c r="E54" s="83" t="s">
        <v>754</v>
      </c>
      <c r="F54" s="81">
        <v>37</v>
      </c>
      <c r="G54" s="82">
        <v>1.6086956521739131</v>
      </c>
      <c r="H54" s="80">
        <v>3</v>
      </c>
      <c r="I54" s="81">
        <v>7</v>
      </c>
      <c r="J54" s="80">
        <v>1</v>
      </c>
    </row>
    <row r="55" spans="1:10" ht="14.5" x14ac:dyDescent="0.35">
      <c r="A55" s="33">
        <v>6</v>
      </c>
      <c r="B55" s="85">
        <v>12</v>
      </c>
      <c r="C55" s="85" t="s">
        <v>746</v>
      </c>
      <c r="D55" s="84" t="s">
        <v>753</v>
      </c>
      <c r="E55" s="83" t="s">
        <v>752</v>
      </c>
      <c r="F55" s="81">
        <v>0</v>
      </c>
      <c r="G55" s="82">
        <v>0</v>
      </c>
      <c r="H55" s="80">
        <v>0</v>
      </c>
      <c r="I55" s="81">
        <v>0</v>
      </c>
      <c r="J55" s="80">
        <v>0</v>
      </c>
    </row>
    <row r="56" spans="1:10" ht="14.5" x14ac:dyDescent="0.35">
      <c r="A56" s="33">
        <v>7</v>
      </c>
      <c r="B56" s="85">
        <v>0</v>
      </c>
      <c r="C56" s="85" t="s">
        <v>741</v>
      </c>
      <c r="D56" s="84" t="s">
        <v>512</v>
      </c>
      <c r="E56" s="83" t="s">
        <v>751</v>
      </c>
      <c r="F56" s="81">
        <v>0</v>
      </c>
      <c r="G56" s="82">
        <v>0</v>
      </c>
      <c r="H56" s="80">
        <v>0</v>
      </c>
      <c r="I56" s="81">
        <v>0</v>
      </c>
      <c r="J56" s="80">
        <v>0</v>
      </c>
    </row>
    <row r="57" spans="1:10" ht="25" x14ac:dyDescent="0.35">
      <c r="A57" s="33">
        <v>8</v>
      </c>
      <c r="B57" s="85">
        <v>4</v>
      </c>
      <c r="C57" s="85" t="s">
        <v>741</v>
      </c>
      <c r="D57" s="84" t="s">
        <v>750</v>
      </c>
      <c r="E57" s="83" t="s">
        <v>749</v>
      </c>
      <c r="F57" s="81">
        <v>6</v>
      </c>
      <c r="G57" s="82">
        <v>0.2608695652173913</v>
      </c>
      <c r="H57" s="80">
        <v>0</v>
      </c>
      <c r="I57" s="81">
        <v>0</v>
      </c>
      <c r="J57" s="80">
        <v>1</v>
      </c>
    </row>
    <row r="58" spans="1:10" ht="14.5" x14ac:dyDescent="0.35">
      <c r="A58" s="33">
        <v>9</v>
      </c>
      <c r="B58" s="85">
        <v>0</v>
      </c>
      <c r="C58" s="85" t="s">
        <v>741</v>
      </c>
      <c r="D58" s="84" t="s">
        <v>748</v>
      </c>
      <c r="E58" s="83" t="s">
        <v>747</v>
      </c>
      <c r="F58" s="81">
        <v>2</v>
      </c>
      <c r="G58" s="82">
        <v>8.6956521739130432E-2</v>
      </c>
      <c r="H58" s="80">
        <v>0</v>
      </c>
      <c r="I58" s="81">
        <v>0</v>
      </c>
      <c r="J58" s="80">
        <v>0</v>
      </c>
    </row>
    <row r="59" spans="1:10" ht="37.5" x14ac:dyDescent="0.35">
      <c r="A59" s="33">
        <v>10</v>
      </c>
      <c r="B59" s="85">
        <v>13</v>
      </c>
      <c r="C59" s="85" t="s">
        <v>746</v>
      </c>
      <c r="D59" s="84" t="s">
        <v>745</v>
      </c>
      <c r="E59" s="83" t="s">
        <v>744</v>
      </c>
      <c r="F59" s="81">
        <v>0</v>
      </c>
      <c r="G59" s="82">
        <v>0</v>
      </c>
      <c r="H59" s="80">
        <v>0</v>
      </c>
      <c r="I59" s="81">
        <v>0</v>
      </c>
      <c r="J59" s="80">
        <v>0</v>
      </c>
    </row>
    <row r="60" spans="1:10" ht="37.5" x14ac:dyDescent="0.35">
      <c r="A60" s="33">
        <v>11</v>
      </c>
      <c r="B60" s="85">
        <v>10</v>
      </c>
      <c r="C60" s="85" t="s">
        <v>741</v>
      </c>
      <c r="D60" s="84" t="s">
        <v>743</v>
      </c>
      <c r="E60" s="83" t="s">
        <v>742</v>
      </c>
      <c r="F60" s="81">
        <v>12</v>
      </c>
      <c r="G60" s="82">
        <v>0.52173913043478259</v>
      </c>
      <c r="H60" s="80">
        <v>1</v>
      </c>
      <c r="I60" s="81">
        <v>5</v>
      </c>
      <c r="J60" s="80">
        <v>0</v>
      </c>
    </row>
    <row r="61" spans="1:10" ht="37.5" x14ac:dyDescent="0.35">
      <c r="A61" s="33">
        <v>12</v>
      </c>
      <c r="B61" s="85">
        <v>17</v>
      </c>
      <c r="C61" s="85" t="s">
        <v>741</v>
      </c>
      <c r="D61" s="84" t="s">
        <v>512</v>
      </c>
      <c r="E61" s="83" t="s">
        <v>740</v>
      </c>
      <c r="F61" s="81">
        <v>14</v>
      </c>
      <c r="G61" s="82">
        <v>0.60869565217391308</v>
      </c>
      <c r="H61" s="80">
        <v>2</v>
      </c>
      <c r="I61" s="81">
        <v>0</v>
      </c>
      <c r="J61" s="80">
        <v>1</v>
      </c>
    </row>
    <row r="16385" spans="10:10" ht="13" x14ac:dyDescent="0.35">
      <c r="J16385" s="79" t="s">
        <v>735</v>
      </c>
    </row>
    <row r="16386" spans="10:10" x14ac:dyDescent="0.35">
      <c r="J16386" s="78">
        <v>1</v>
      </c>
    </row>
    <row r="16387" spans="10:10" x14ac:dyDescent="0.35">
      <c r="J16387" s="78">
        <v>1</v>
      </c>
    </row>
    <row r="16388" spans="10:10" x14ac:dyDescent="0.35">
      <c r="J16388" s="78">
        <v>1</v>
      </c>
    </row>
    <row r="16389" spans="10:10" x14ac:dyDescent="0.35">
      <c r="J16389" s="75">
        <v>1</v>
      </c>
    </row>
    <row r="16390" spans="10:10" x14ac:dyDescent="0.35">
      <c r="J16390" s="78">
        <v>1</v>
      </c>
    </row>
    <row r="16391" spans="10:10" x14ac:dyDescent="0.35">
      <c r="J16391" s="78">
        <v>4</v>
      </c>
    </row>
    <row r="16392" spans="10:10" x14ac:dyDescent="0.35">
      <c r="J16392" s="78">
        <v>0</v>
      </c>
    </row>
    <row r="16393" spans="10:10" x14ac:dyDescent="0.35">
      <c r="J16393" s="78">
        <v>0</v>
      </c>
    </row>
    <row r="16394" spans="10:10" x14ac:dyDescent="0.35">
      <c r="J16394" s="78">
        <v>0</v>
      </c>
    </row>
    <row r="16395" spans="10:10" x14ac:dyDescent="0.35">
      <c r="J16395" s="78">
        <v>0</v>
      </c>
    </row>
    <row r="16396" spans="10:10" x14ac:dyDescent="0.35">
      <c r="J16396" s="78">
        <v>2</v>
      </c>
    </row>
    <row r="16397" spans="10:10" x14ac:dyDescent="0.35">
      <c r="J16397" s="78">
        <v>0</v>
      </c>
    </row>
    <row r="16398" spans="10:10" x14ac:dyDescent="0.35">
      <c r="J16398" s="78"/>
    </row>
    <row r="16399" spans="10:10" x14ac:dyDescent="0.35">
      <c r="J16399" s="78"/>
    </row>
    <row r="16400" spans="10:10" x14ac:dyDescent="0.35">
      <c r="J16400" s="78"/>
    </row>
    <row r="16401" spans="10:10" x14ac:dyDescent="0.35">
      <c r="J16401" s="78"/>
    </row>
    <row r="16402" spans="10:10" x14ac:dyDescent="0.35">
      <c r="J16402" s="78"/>
    </row>
    <row r="16403" spans="10:10" x14ac:dyDescent="0.35">
      <c r="J16403" s="78"/>
    </row>
    <row r="16404" spans="10:10" x14ac:dyDescent="0.35">
      <c r="J16404" s="78"/>
    </row>
    <row r="16405" spans="10:10" x14ac:dyDescent="0.35">
      <c r="J16405" s="78"/>
    </row>
    <row r="16406" spans="10:10" x14ac:dyDescent="0.35">
      <c r="J16406" s="78"/>
    </row>
    <row r="16407" spans="10:10" x14ac:dyDescent="0.35">
      <c r="J16407" s="78"/>
    </row>
    <row r="16408" spans="10:10" x14ac:dyDescent="0.35">
      <c r="J16408" s="78"/>
    </row>
    <row r="16409" spans="10:10" x14ac:dyDescent="0.35">
      <c r="J16409" s="78"/>
    </row>
    <row r="32769" spans="10:10" ht="13" x14ac:dyDescent="0.35">
      <c r="J32769" s="79" t="s">
        <v>735</v>
      </c>
    </row>
    <row r="32770" spans="10:10" x14ac:dyDescent="0.35">
      <c r="J32770" s="78">
        <v>1</v>
      </c>
    </row>
    <row r="32771" spans="10:10" x14ac:dyDescent="0.35">
      <c r="J32771" s="78">
        <v>1</v>
      </c>
    </row>
    <row r="32772" spans="10:10" x14ac:dyDescent="0.35">
      <c r="J32772" s="78">
        <v>1</v>
      </c>
    </row>
    <row r="32773" spans="10:10" x14ac:dyDescent="0.35">
      <c r="J32773" s="75">
        <v>1</v>
      </c>
    </row>
    <row r="32774" spans="10:10" x14ac:dyDescent="0.35">
      <c r="J32774" s="78">
        <v>1</v>
      </c>
    </row>
    <row r="32775" spans="10:10" x14ac:dyDescent="0.35">
      <c r="J32775" s="78">
        <v>4</v>
      </c>
    </row>
    <row r="32776" spans="10:10" x14ac:dyDescent="0.35">
      <c r="J32776" s="78">
        <v>0</v>
      </c>
    </row>
    <row r="32777" spans="10:10" x14ac:dyDescent="0.35">
      <c r="J32777" s="78">
        <v>0</v>
      </c>
    </row>
    <row r="32778" spans="10:10" x14ac:dyDescent="0.35">
      <c r="J32778" s="78">
        <v>0</v>
      </c>
    </row>
    <row r="32779" spans="10:10" x14ac:dyDescent="0.35">
      <c r="J32779" s="78">
        <v>0</v>
      </c>
    </row>
    <row r="32780" spans="10:10" x14ac:dyDescent="0.35">
      <c r="J32780" s="78">
        <v>2</v>
      </c>
    </row>
    <row r="32781" spans="10:10" x14ac:dyDescent="0.35">
      <c r="J32781" s="78">
        <v>0</v>
      </c>
    </row>
    <row r="32782" spans="10:10" x14ac:dyDescent="0.35">
      <c r="J32782" s="78"/>
    </row>
    <row r="32783" spans="10:10" x14ac:dyDescent="0.35">
      <c r="J32783" s="78"/>
    </row>
    <row r="32784" spans="10:10" x14ac:dyDescent="0.35">
      <c r="J32784" s="78"/>
    </row>
    <row r="32785" spans="10:10" x14ac:dyDescent="0.35">
      <c r="J32785" s="78"/>
    </row>
    <row r="32786" spans="10:10" x14ac:dyDescent="0.35">
      <c r="J32786" s="78"/>
    </row>
    <row r="32787" spans="10:10" x14ac:dyDescent="0.35">
      <c r="J32787" s="78"/>
    </row>
    <row r="32788" spans="10:10" x14ac:dyDescent="0.35">
      <c r="J32788" s="78"/>
    </row>
    <row r="32789" spans="10:10" x14ac:dyDescent="0.35">
      <c r="J32789" s="78"/>
    </row>
    <row r="32790" spans="10:10" x14ac:dyDescent="0.35">
      <c r="J32790" s="78"/>
    </row>
    <row r="32791" spans="10:10" x14ac:dyDescent="0.35">
      <c r="J32791" s="78"/>
    </row>
    <row r="32792" spans="10:10" x14ac:dyDescent="0.35">
      <c r="J32792" s="78"/>
    </row>
    <row r="32793" spans="10:10" x14ac:dyDescent="0.35">
      <c r="J32793" s="78"/>
    </row>
    <row r="49153" spans="10:10" ht="13" x14ac:dyDescent="0.35">
      <c r="J49153" s="79" t="s">
        <v>735</v>
      </c>
    </row>
    <row r="49154" spans="10:10" x14ac:dyDescent="0.35">
      <c r="J49154" s="78">
        <v>1</v>
      </c>
    </row>
    <row r="49155" spans="10:10" x14ac:dyDescent="0.35">
      <c r="J49155" s="78">
        <v>1</v>
      </c>
    </row>
    <row r="49156" spans="10:10" x14ac:dyDescent="0.35">
      <c r="J49156" s="78">
        <v>1</v>
      </c>
    </row>
    <row r="49157" spans="10:10" x14ac:dyDescent="0.35">
      <c r="J49157" s="75">
        <v>1</v>
      </c>
    </row>
    <row r="49158" spans="10:10" x14ac:dyDescent="0.35">
      <c r="J49158" s="78">
        <v>1</v>
      </c>
    </row>
    <row r="49159" spans="10:10" x14ac:dyDescent="0.35">
      <c r="J49159" s="78">
        <v>4</v>
      </c>
    </row>
    <row r="49160" spans="10:10" x14ac:dyDescent="0.35">
      <c r="J49160" s="78">
        <v>0</v>
      </c>
    </row>
    <row r="49161" spans="10:10" x14ac:dyDescent="0.35">
      <c r="J49161" s="78">
        <v>0</v>
      </c>
    </row>
    <row r="49162" spans="10:10" x14ac:dyDescent="0.35">
      <c r="J49162" s="78">
        <v>0</v>
      </c>
    </row>
    <row r="49163" spans="10:10" x14ac:dyDescent="0.35">
      <c r="J49163" s="78">
        <v>0</v>
      </c>
    </row>
    <row r="49164" spans="10:10" x14ac:dyDescent="0.35">
      <c r="J49164" s="78">
        <v>2</v>
      </c>
    </row>
    <row r="49165" spans="10:10" x14ac:dyDescent="0.35">
      <c r="J49165" s="78">
        <v>0</v>
      </c>
    </row>
    <row r="49166" spans="10:10" x14ac:dyDescent="0.35">
      <c r="J49166" s="78"/>
    </row>
    <row r="49167" spans="10:10" x14ac:dyDescent="0.35">
      <c r="J49167" s="78"/>
    </row>
    <row r="49168" spans="10:10" x14ac:dyDescent="0.35">
      <c r="J49168" s="78"/>
    </row>
    <row r="49169" spans="10:10" x14ac:dyDescent="0.35">
      <c r="J49169" s="78"/>
    </row>
    <row r="49170" spans="10:10" x14ac:dyDescent="0.35">
      <c r="J49170" s="78"/>
    </row>
    <row r="49171" spans="10:10" x14ac:dyDescent="0.35">
      <c r="J49171" s="78"/>
    </row>
    <row r="49172" spans="10:10" x14ac:dyDescent="0.35">
      <c r="J49172" s="78"/>
    </row>
    <row r="49173" spans="10:10" x14ac:dyDescent="0.35">
      <c r="J49173" s="78"/>
    </row>
    <row r="49174" spans="10:10" x14ac:dyDescent="0.35">
      <c r="J49174" s="78"/>
    </row>
    <row r="49175" spans="10:10" x14ac:dyDescent="0.35">
      <c r="J49175" s="78"/>
    </row>
    <row r="49176" spans="10:10" x14ac:dyDescent="0.35">
      <c r="J49176" s="78"/>
    </row>
    <row r="49177" spans="10:10" x14ac:dyDescent="0.35">
      <c r="J49177" s="78"/>
    </row>
    <row r="65537" spans="10:10" ht="13" x14ac:dyDescent="0.35">
      <c r="J65537" s="79" t="s">
        <v>735</v>
      </c>
    </row>
    <row r="65538" spans="10:10" x14ac:dyDescent="0.35">
      <c r="J65538" s="78">
        <v>1</v>
      </c>
    </row>
    <row r="65539" spans="10:10" x14ac:dyDescent="0.35">
      <c r="J65539" s="78">
        <v>1</v>
      </c>
    </row>
    <row r="65540" spans="10:10" x14ac:dyDescent="0.35">
      <c r="J65540" s="78">
        <v>1</v>
      </c>
    </row>
    <row r="65541" spans="10:10" x14ac:dyDescent="0.35">
      <c r="J65541" s="75">
        <v>1</v>
      </c>
    </row>
    <row r="65542" spans="10:10" x14ac:dyDescent="0.35">
      <c r="J65542" s="78">
        <v>1</v>
      </c>
    </row>
    <row r="65543" spans="10:10" x14ac:dyDescent="0.35">
      <c r="J65543" s="78">
        <v>4</v>
      </c>
    </row>
    <row r="65544" spans="10:10" x14ac:dyDescent="0.35">
      <c r="J65544" s="78">
        <v>0</v>
      </c>
    </row>
    <row r="65545" spans="10:10" x14ac:dyDescent="0.35">
      <c r="J65545" s="78">
        <v>0</v>
      </c>
    </row>
    <row r="65546" spans="10:10" x14ac:dyDescent="0.35">
      <c r="J65546" s="78">
        <v>0</v>
      </c>
    </row>
    <row r="65547" spans="10:10" x14ac:dyDescent="0.35">
      <c r="J65547" s="78">
        <v>0</v>
      </c>
    </row>
    <row r="65548" spans="10:10" x14ac:dyDescent="0.35">
      <c r="J65548" s="78">
        <v>2</v>
      </c>
    </row>
    <row r="65549" spans="10:10" x14ac:dyDescent="0.35">
      <c r="J65549" s="78">
        <v>0</v>
      </c>
    </row>
    <row r="65550" spans="10:10" x14ac:dyDescent="0.35">
      <c r="J65550" s="78"/>
    </row>
    <row r="65551" spans="10:10" x14ac:dyDescent="0.35">
      <c r="J65551" s="78"/>
    </row>
    <row r="65552" spans="10:10" x14ac:dyDescent="0.35">
      <c r="J65552" s="78"/>
    </row>
    <row r="65553" spans="10:10" x14ac:dyDescent="0.35">
      <c r="J65553" s="78"/>
    </row>
    <row r="65554" spans="10:10" x14ac:dyDescent="0.35">
      <c r="J65554" s="78"/>
    </row>
    <row r="65555" spans="10:10" x14ac:dyDescent="0.35">
      <c r="J65555" s="78"/>
    </row>
    <row r="65556" spans="10:10" x14ac:dyDescent="0.35">
      <c r="J65556" s="78"/>
    </row>
    <row r="65557" spans="10:10" x14ac:dyDescent="0.35">
      <c r="J65557" s="78"/>
    </row>
    <row r="65558" spans="10:10" x14ac:dyDescent="0.35">
      <c r="J65558" s="78"/>
    </row>
    <row r="65559" spans="10:10" x14ac:dyDescent="0.35">
      <c r="J65559" s="78"/>
    </row>
    <row r="65560" spans="10:10" x14ac:dyDescent="0.35">
      <c r="J65560" s="78"/>
    </row>
    <row r="65561" spans="10:10" x14ac:dyDescent="0.35">
      <c r="J65561" s="78"/>
    </row>
    <row r="81921" spans="10:10" ht="13" x14ac:dyDescent="0.35">
      <c r="J81921" s="79" t="s">
        <v>735</v>
      </c>
    </row>
    <row r="81922" spans="10:10" x14ac:dyDescent="0.35">
      <c r="J81922" s="78">
        <v>1</v>
      </c>
    </row>
    <row r="81923" spans="10:10" x14ac:dyDescent="0.35">
      <c r="J81923" s="78">
        <v>1</v>
      </c>
    </row>
    <row r="81924" spans="10:10" x14ac:dyDescent="0.35">
      <c r="J81924" s="78">
        <v>1</v>
      </c>
    </row>
    <row r="81925" spans="10:10" x14ac:dyDescent="0.35">
      <c r="J81925" s="75">
        <v>1</v>
      </c>
    </row>
    <row r="81926" spans="10:10" x14ac:dyDescent="0.35">
      <c r="J81926" s="78">
        <v>1</v>
      </c>
    </row>
    <row r="81927" spans="10:10" x14ac:dyDescent="0.35">
      <c r="J81927" s="78">
        <v>4</v>
      </c>
    </row>
    <row r="81928" spans="10:10" x14ac:dyDescent="0.35">
      <c r="J81928" s="78">
        <v>0</v>
      </c>
    </row>
    <row r="81929" spans="10:10" x14ac:dyDescent="0.35">
      <c r="J81929" s="78">
        <v>0</v>
      </c>
    </row>
    <row r="81930" spans="10:10" x14ac:dyDescent="0.35">
      <c r="J81930" s="78">
        <v>0</v>
      </c>
    </row>
    <row r="81931" spans="10:10" x14ac:dyDescent="0.35">
      <c r="J81931" s="78">
        <v>0</v>
      </c>
    </row>
    <row r="81932" spans="10:10" x14ac:dyDescent="0.35">
      <c r="J81932" s="78">
        <v>2</v>
      </c>
    </row>
    <row r="81933" spans="10:10" x14ac:dyDescent="0.35">
      <c r="J81933" s="78">
        <v>0</v>
      </c>
    </row>
    <row r="81934" spans="10:10" x14ac:dyDescent="0.35">
      <c r="J81934" s="78"/>
    </row>
    <row r="81935" spans="10:10" x14ac:dyDescent="0.35">
      <c r="J81935" s="78"/>
    </row>
    <row r="81936" spans="10:10" x14ac:dyDescent="0.35">
      <c r="J81936" s="78"/>
    </row>
    <row r="81937" spans="10:10" x14ac:dyDescent="0.35">
      <c r="J81937" s="78"/>
    </row>
    <row r="81938" spans="10:10" x14ac:dyDescent="0.35">
      <c r="J81938" s="78"/>
    </row>
    <row r="81939" spans="10:10" x14ac:dyDescent="0.35">
      <c r="J81939" s="78"/>
    </row>
    <row r="81940" spans="10:10" x14ac:dyDescent="0.35">
      <c r="J81940" s="78"/>
    </row>
    <row r="81941" spans="10:10" x14ac:dyDescent="0.35">
      <c r="J81941" s="78"/>
    </row>
    <row r="81942" spans="10:10" x14ac:dyDescent="0.35">
      <c r="J81942" s="78"/>
    </row>
    <row r="81943" spans="10:10" x14ac:dyDescent="0.35">
      <c r="J81943" s="78"/>
    </row>
    <row r="81944" spans="10:10" x14ac:dyDescent="0.35">
      <c r="J81944" s="78"/>
    </row>
    <row r="81945" spans="10:10" x14ac:dyDescent="0.35">
      <c r="J81945" s="78"/>
    </row>
    <row r="98305" spans="10:10" ht="13" x14ac:dyDescent="0.35">
      <c r="J98305" s="79" t="s">
        <v>735</v>
      </c>
    </row>
    <row r="98306" spans="10:10" x14ac:dyDescent="0.35">
      <c r="J98306" s="78">
        <v>1</v>
      </c>
    </row>
    <row r="98307" spans="10:10" x14ac:dyDescent="0.35">
      <c r="J98307" s="78">
        <v>1</v>
      </c>
    </row>
    <row r="98308" spans="10:10" x14ac:dyDescent="0.35">
      <c r="J98308" s="78">
        <v>1</v>
      </c>
    </row>
    <row r="98309" spans="10:10" x14ac:dyDescent="0.35">
      <c r="J98309" s="75">
        <v>1</v>
      </c>
    </row>
    <row r="98310" spans="10:10" x14ac:dyDescent="0.35">
      <c r="J98310" s="78">
        <v>1</v>
      </c>
    </row>
    <row r="98311" spans="10:10" x14ac:dyDescent="0.35">
      <c r="J98311" s="78">
        <v>4</v>
      </c>
    </row>
    <row r="98312" spans="10:10" x14ac:dyDescent="0.35">
      <c r="J98312" s="78">
        <v>0</v>
      </c>
    </row>
    <row r="98313" spans="10:10" x14ac:dyDescent="0.35">
      <c r="J98313" s="78">
        <v>0</v>
      </c>
    </row>
    <row r="98314" spans="10:10" x14ac:dyDescent="0.35">
      <c r="J98314" s="78">
        <v>0</v>
      </c>
    </row>
    <row r="98315" spans="10:10" x14ac:dyDescent="0.35">
      <c r="J98315" s="78">
        <v>0</v>
      </c>
    </row>
    <row r="98316" spans="10:10" x14ac:dyDescent="0.35">
      <c r="J98316" s="78">
        <v>2</v>
      </c>
    </row>
    <row r="98317" spans="10:10" x14ac:dyDescent="0.35">
      <c r="J98317" s="78">
        <v>0</v>
      </c>
    </row>
    <row r="98318" spans="10:10" x14ac:dyDescent="0.35">
      <c r="J98318" s="78"/>
    </row>
    <row r="98319" spans="10:10" x14ac:dyDescent="0.35">
      <c r="J98319" s="78"/>
    </row>
    <row r="98320" spans="10:10" x14ac:dyDescent="0.35">
      <c r="J98320" s="78"/>
    </row>
    <row r="98321" spans="10:10" x14ac:dyDescent="0.35">
      <c r="J98321" s="78"/>
    </row>
    <row r="98322" spans="10:10" x14ac:dyDescent="0.35">
      <c r="J98322" s="78"/>
    </row>
    <row r="98323" spans="10:10" x14ac:dyDescent="0.35">
      <c r="J98323" s="78"/>
    </row>
    <row r="98324" spans="10:10" x14ac:dyDescent="0.35">
      <c r="J98324" s="78"/>
    </row>
    <row r="98325" spans="10:10" x14ac:dyDescent="0.35">
      <c r="J98325" s="78"/>
    </row>
    <row r="98326" spans="10:10" x14ac:dyDescent="0.35">
      <c r="J98326" s="78"/>
    </row>
    <row r="98327" spans="10:10" x14ac:dyDescent="0.35">
      <c r="J98327" s="78"/>
    </row>
    <row r="98328" spans="10:10" x14ac:dyDescent="0.35">
      <c r="J98328" s="78"/>
    </row>
    <row r="98329" spans="10:10" x14ac:dyDescent="0.35">
      <c r="J98329" s="78"/>
    </row>
    <row r="114689" spans="10:10" ht="13" x14ac:dyDescent="0.35">
      <c r="J114689" s="79" t="s">
        <v>735</v>
      </c>
    </row>
    <row r="114690" spans="10:10" x14ac:dyDescent="0.35">
      <c r="J114690" s="78">
        <v>1</v>
      </c>
    </row>
    <row r="114691" spans="10:10" x14ac:dyDescent="0.35">
      <c r="J114691" s="78">
        <v>1</v>
      </c>
    </row>
    <row r="114692" spans="10:10" x14ac:dyDescent="0.35">
      <c r="J114692" s="78">
        <v>1</v>
      </c>
    </row>
    <row r="114693" spans="10:10" x14ac:dyDescent="0.35">
      <c r="J114693" s="75">
        <v>1</v>
      </c>
    </row>
    <row r="114694" spans="10:10" x14ac:dyDescent="0.35">
      <c r="J114694" s="78">
        <v>1</v>
      </c>
    </row>
    <row r="114695" spans="10:10" x14ac:dyDescent="0.35">
      <c r="J114695" s="78">
        <v>4</v>
      </c>
    </row>
    <row r="114696" spans="10:10" x14ac:dyDescent="0.35">
      <c r="J114696" s="78">
        <v>0</v>
      </c>
    </row>
    <row r="114697" spans="10:10" x14ac:dyDescent="0.35">
      <c r="J114697" s="78">
        <v>0</v>
      </c>
    </row>
    <row r="114698" spans="10:10" x14ac:dyDescent="0.35">
      <c r="J114698" s="78">
        <v>0</v>
      </c>
    </row>
    <row r="114699" spans="10:10" x14ac:dyDescent="0.35">
      <c r="J114699" s="78">
        <v>0</v>
      </c>
    </row>
    <row r="114700" spans="10:10" x14ac:dyDescent="0.35">
      <c r="J114700" s="78">
        <v>2</v>
      </c>
    </row>
    <row r="114701" spans="10:10" x14ac:dyDescent="0.35">
      <c r="J114701" s="78">
        <v>0</v>
      </c>
    </row>
    <row r="114702" spans="10:10" x14ac:dyDescent="0.35">
      <c r="J114702" s="78"/>
    </row>
    <row r="114703" spans="10:10" x14ac:dyDescent="0.35">
      <c r="J114703" s="78"/>
    </row>
    <row r="114704" spans="10:10" x14ac:dyDescent="0.35">
      <c r="J114704" s="78"/>
    </row>
    <row r="114705" spans="10:10" x14ac:dyDescent="0.35">
      <c r="J114705" s="78"/>
    </row>
    <row r="114706" spans="10:10" x14ac:dyDescent="0.35">
      <c r="J114706" s="78"/>
    </row>
    <row r="114707" spans="10:10" x14ac:dyDescent="0.35">
      <c r="J114707" s="78"/>
    </row>
    <row r="114708" spans="10:10" x14ac:dyDescent="0.35">
      <c r="J114708" s="78"/>
    </row>
    <row r="114709" spans="10:10" x14ac:dyDescent="0.35">
      <c r="J114709" s="78"/>
    </row>
    <row r="114710" spans="10:10" x14ac:dyDescent="0.35">
      <c r="J114710" s="78"/>
    </row>
    <row r="114711" spans="10:10" x14ac:dyDescent="0.35">
      <c r="J114711" s="78"/>
    </row>
    <row r="114712" spans="10:10" x14ac:dyDescent="0.35">
      <c r="J114712" s="78"/>
    </row>
    <row r="114713" spans="10:10" x14ac:dyDescent="0.35">
      <c r="J114713" s="78"/>
    </row>
    <row r="131073" spans="10:10" ht="13" x14ac:dyDescent="0.35">
      <c r="J131073" s="79" t="s">
        <v>735</v>
      </c>
    </row>
    <row r="131074" spans="10:10" x14ac:dyDescent="0.35">
      <c r="J131074" s="78">
        <v>1</v>
      </c>
    </row>
    <row r="131075" spans="10:10" x14ac:dyDescent="0.35">
      <c r="J131075" s="78">
        <v>1</v>
      </c>
    </row>
    <row r="131076" spans="10:10" x14ac:dyDescent="0.35">
      <c r="J131076" s="78">
        <v>1</v>
      </c>
    </row>
    <row r="131077" spans="10:10" x14ac:dyDescent="0.35">
      <c r="J131077" s="75">
        <v>1</v>
      </c>
    </row>
    <row r="131078" spans="10:10" x14ac:dyDescent="0.35">
      <c r="J131078" s="78">
        <v>1</v>
      </c>
    </row>
    <row r="131079" spans="10:10" x14ac:dyDescent="0.35">
      <c r="J131079" s="78">
        <v>4</v>
      </c>
    </row>
    <row r="131080" spans="10:10" x14ac:dyDescent="0.35">
      <c r="J131080" s="78">
        <v>0</v>
      </c>
    </row>
    <row r="131081" spans="10:10" x14ac:dyDescent="0.35">
      <c r="J131081" s="78">
        <v>0</v>
      </c>
    </row>
    <row r="131082" spans="10:10" x14ac:dyDescent="0.35">
      <c r="J131082" s="78">
        <v>0</v>
      </c>
    </row>
    <row r="131083" spans="10:10" x14ac:dyDescent="0.35">
      <c r="J131083" s="78">
        <v>0</v>
      </c>
    </row>
    <row r="131084" spans="10:10" x14ac:dyDescent="0.35">
      <c r="J131084" s="78">
        <v>2</v>
      </c>
    </row>
    <row r="131085" spans="10:10" x14ac:dyDescent="0.35">
      <c r="J131085" s="78">
        <v>0</v>
      </c>
    </row>
    <row r="131086" spans="10:10" x14ac:dyDescent="0.35">
      <c r="J131086" s="78"/>
    </row>
    <row r="131087" spans="10:10" x14ac:dyDescent="0.35">
      <c r="J131087" s="78"/>
    </row>
    <row r="131088" spans="10:10" x14ac:dyDescent="0.35">
      <c r="J131088" s="78"/>
    </row>
    <row r="131089" spans="10:10" x14ac:dyDescent="0.35">
      <c r="J131089" s="78"/>
    </row>
    <row r="131090" spans="10:10" x14ac:dyDescent="0.35">
      <c r="J131090" s="78"/>
    </row>
    <row r="131091" spans="10:10" x14ac:dyDescent="0.35">
      <c r="J131091" s="78"/>
    </row>
    <row r="131092" spans="10:10" x14ac:dyDescent="0.35">
      <c r="J131092" s="78"/>
    </row>
    <row r="131093" spans="10:10" x14ac:dyDescent="0.35">
      <c r="J131093" s="78"/>
    </row>
    <row r="131094" spans="10:10" x14ac:dyDescent="0.35">
      <c r="J131094" s="78"/>
    </row>
    <row r="131095" spans="10:10" x14ac:dyDescent="0.35">
      <c r="J131095" s="78"/>
    </row>
    <row r="131096" spans="10:10" x14ac:dyDescent="0.35">
      <c r="J131096" s="78"/>
    </row>
    <row r="131097" spans="10:10" x14ac:dyDescent="0.35">
      <c r="J131097" s="78"/>
    </row>
    <row r="147457" spans="10:10" ht="13" x14ac:dyDescent="0.35">
      <c r="J147457" s="79" t="s">
        <v>735</v>
      </c>
    </row>
    <row r="147458" spans="10:10" x14ac:dyDescent="0.35">
      <c r="J147458" s="78">
        <v>1</v>
      </c>
    </row>
    <row r="147459" spans="10:10" x14ac:dyDescent="0.35">
      <c r="J147459" s="78">
        <v>1</v>
      </c>
    </row>
    <row r="147460" spans="10:10" x14ac:dyDescent="0.35">
      <c r="J147460" s="78">
        <v>1</v>
      </c>
    </row>
    <row r="147461" spans="10:10" x14ac:dyDescent="0.35">
      <c r="J147461" s="75">
        <v>1</v>
      </c>
    </row>
    <row r="147462" spans="10:10" x14ac:dyDescent="0.35">
      <c r="J147462" s="78">
        <v>1</v>
      </c>
    </row>
    <row r="147463" spans="10:10" x14ac:dyDescent="0.35">
      <c r="J147463" s="78">
        <v>4</v>
      </c>
    </row>
    <row r="147464" spans="10:10" x14ac:dyDescent="0.35">
      <c r="J147464" s="78">
        <v>0</v>
      </c>
    </row>
    <row r="147465" spans="10:10" x14ac:dyDescent="0.35">
      <c r="J147465" s="78">
        <v>0</v>
      </c>
    </row>
    <row r="147466" spans="10:10" x14ac:dyDescent="0.35">
      <c r="J147466" s="78">
        <v>0</v>
      </c>
    </row>
    <row r="147467" spans="10:10" x14ac:dyDescent="0.35">
      <c r="J147467" s="78">
        <v>0</v>
      </c>
    </row>
    <row r="147468" spans="10:10" x14ac:dyDescent="0.35">
      <c r="J147468" s="78">
        <v>2</v>
      </c>
    </row>
    <row r="147469" spans="10:10" x14ac:dyDescent="0.35">
      <c r="J147469" s="78">
        <v>0</v>
      </c>
    </row>
    <row r="147470" spans="10:10" x14ac:dyDescent="0.35">
      <c r="J147470" s="78"/>
    </row>
    <row r="147471" spans="10:10" x14ac:dyDescent="0.35">
      <c r="J147471" s="78"/>
    </row>
    <row r="147472" spans="10:10" x14ac:dyDescent="0.35">
      <c r="J147472" s="78"/>
    </row>
    <row r="147473" spans="10:10" x14ac:dyDescent="0.35">
      <c r="J147473" s="78"/>
    </row>
    <row r="147474" spans="10:10" x14ac:dyDescent="0.35">
      <c r="J147474" s="78"/>
    </row>
    <row r="147475" spans="10:10" x14ac:dyDescent="0.35">
      <c r="J147475" s="78"/>
    </row>
    <row r="147476" spans="10:10" x14ac:dyDescent="0.35">
      <c r="J147476" s="78"/>
    </row>
    <row r="147477" spans="10:10" x14ac:dyDescent="0.35">
      <c r="J147477" s="78"/>
    </row>
    <row r="147478" spans="10:10" x14ac:dyDescent="0.35">
      <c r="J147478" s="78"/>
    </row>
    <row r="147479" spans="10:10" x14ac:dyDescent="0.35">
      <c r="J147479" s="78"/>
    </row>
    <row r="147480" spans="10:10" x14ac:dyDescent="0.35">
      <c r="J147480" s="78"/>
    </row>
    <row r="147481" spans="10:10" x14ac:dyDescent="0.35">
      <c r="J147481" s="78"/>
    </row>
    <row r="163841" spans="10:10" ht="13" x14ac:dyDescent="0.35">
      <c r="J163841" s="79" t="s">
        <v>735</v>
      </c>
    </row>
    <row r="163842" spans="10:10" x14ac:dyDescent="0.35">
      <c r="J163842" s="78">
        <v>1</v>
      </c>
    </row>
    <row r="163843" spans="10:10" x14ac:dyDescent="0.35">
      <c r="J163843" s="78">
        <v>1</v>
      </c>
    </row>
    <row r="163844" spans="10:10" x14ac:dyDescent="0.35">
      <c r="J163844" s="78">
        <v>1</v>
      </c>
    </row>
    <row r="163845" spans="10:10" x14ac:dyDescent="0.35">
      <c r="J163845" s="75">
        <v>1</v>
      </c>
    </row>
    <row r="163846" spans="10:10" x14ac:dyDescent="0.35">
      <c r="J163846" s="78">
        <v>1</v>
      </c>
    </row>
    <row r="163847" spans="10:10" x14ac:dyDescent="0.35">
      <c r="J163847" s="78">
        <v>4</v>
      </c>
    </row>
    <row r="163848" spans="10:10" x14ac:dyDescent="0.35">
      <c r="J163848" s="78">
        <v>0</v>
      </c>
    </row>
    <row r="163849" spans="10:10" x14ac:dyDescent="0.35">
      <c r="J163849" s="78">
        <v>0</v>
      </c>
    </row>
    <row r="163850" spans="10:10" x14ac:dyDescent="0.35">
      <c r="J163850" s="78">
        <v>0</v>
      </c>
    </row>
    <row r="163851" spans="10:10" x14ac:dyDescent="0.35">
      <c r="J163851" s="78">
        <v>0</v>
      </c>
    </row>
    <row r="163852" spans="10:10" x14ac:dyDescent="0.35">
      <c r="J163852" s="78">
        <v>2</v>
      </c>
    </row>
    <row r="163853" spans="10:10" x14ac:dyDescent="0.35">
      <c r="J163853" s="78">
        <v>0</v>
      </c>
    </row>
    <row r="163854" spans="10:10" x14ac:dyDescent="0.35">
      <c r="J163854" s="78"/>
    </row>
    <row r="163855" spans="10:10" x14ac:dyDescent="0.35">
      <c r="J163855" s="78"/>
    </row>
    <row r="163856" spans="10:10" x14ac:dyDescent="0.35">
      <c r="J163856" s="78"/>
    </row>
    <row r="163857" spans="10:10" x14ac:dyDescent="0.35">
      <c r="J163857" s="78"/>
    </row>
    <row r="163858" spans="10:10" x14ac:dyDescent="0.35">
      <c r="J163858" s="78"/>
    </row>
    <row r="163859" spans="10:10" x14ac:dyDescent="0.35">
      <c r="J163859" s="78"/>
    </row>
    <row r="163860" spans="10:10" x14ac:dyDescent="0.35">
      <c r="J163860" s="78"/>
    </row>
    <row r="163861" spans="10:10" x14ac:dyDescent="0.35">
      <c r="J163861" s="78"/>
    </row>
    <row r="163862" spans="10:10" x14ac:dyDescent="0.35">
      <c r="J163862" s="78"/>
    </row>
    <row r="163863" spans="10:10" x14ac:dyDescent="0.35">
      <c r="J163863" s="78"/>
    </row>
    <row r="163864" spans="10:10" x14ac:dyDescent="0.35">
      <c r="J163864" s="78"/>
    </row>
    <row r="163865" spans="10:10" x14ac:dyDescent="0.35">
      <c r="J163865" s="78"/>
    </row>
    <row r="180225" spans="10:10" ht="13" x14ac:dyDescent="0.35">
      <c r="J180225" s="79" t="s">
        <v>735</v>
      </c>
    </row>
    <row r="180226" spans="10:10" x14ac:dyDescent="0.35">
      <c r="J180226" s="78">
        <v>1</v>
      </c>
    </row>
    <row r="180227" spans="10:10" x14ac:dyDescent="0.35">
      <c r="J180227" s="78">
        <v>1</v>
      </c>
    </row>
    <row r="180228" spans="10:10" x14ac:dyDescent="0.35">
      <c r="J180228" s="78">
        <v>1</v>
      </c>
    </row>
    <row r="180229" spans="10:10" x14ac:dyDescent="0.35">
      <c r="J180229" s="75">
        <v>1</v>
      </c>
    </row>
    <row r="180230" spans="10:10" x14ac:dyDescent="0.35">
      <c r="J180230" s="78">
        <v>1</v>
      </c>
    </row>
    <row r="180231" spans="10:10" x14ac:dyDescent="0.35">
      <c r="J180231" s="78">
        <v>4</v>
      </c>
    </row>
    <row r="180232" spans="10:10" x14ac:dyDescent="0.35">
      <c r="J180232" s="78">
        <v>0</v>
      </c>
    </row>
    <row r="180233" spans="10:10" x14ac:dyDescent="0.35">
      <c r="J180233" s="78">
        <v>0</v>
      </c>
    </row>
    <row r="180234" spans="10:10" x14ac:dyDescent="0.35">
      <c r="J180234" s="78">
        <v>0</v>
      </c>
    </row>
    <row r="180235" spans="10:10" x14ac:dyDescent="0.35">
      <c r="J180235" s="78">
        <v>0</v>
      </c>
    </row>
    <row r="180236" spans="10:10" x14ac:dyDescent="0.35">
      <c r="J180236" s="78">
        <v>2</v>
      </c>
    </row>
    <row r="180237" spans="10:10" x14ac:dyDescent="0.35">
      <c r="J180237" s="78">
        <v>0</v>
      </c>
    </row>
    <row r="180238" spans="10:10" x14ac:dyDescent="0.35">
      <c r="J180238" s="78"/>
    </row>
    <row r="180239" spans="10:10" x14ac:dyDescent="0.35">
      <c r="J180239" s="78"/>
    </row>
    <row r="180240" spans="10:10" x14ac:dyDescent="0.35">
      <c r="J180240" s="78"/>
    </row>
    <row r="180241" spans="10:10" x14ac:dyDescent="0.35">
      <c r="J180241" s="78"/>
    </row>
    <row r="180242" spans="10:10" x14ac:dyDescent="0.35">
      <c r="J180242" s="78"/>
    </row>
    <row r="180243" spans="10:10" x14ac:dyDescent="0.35">
      <c r="J180243" s="78"/>
    </row>
    <row r="180244" spans="10:10" x14ac:dyDescent="0.35">
      <c r="J180244" s="78"/>
    </row>
    <row r="180245" spans="10:10" x14ac:dyDescent="0.35">
      <c r="J180245" s="78"/>
    </row>
    <row r="180246" spans="10:10" x14ac:dyDescent="0.35">
      <c r="J180246" s="78"/>
    </row>
    <row r="180247" spans="10:10" x14ac:dyDescent="0.35">
      <c r="J180247" s="78"/>
    </row>
    <row r="180248" spans="10:10" x14ac:dyDescent="0.35">
      <c r="J180248" s="78"/>
    </row>
    <row r="180249" spans="10:10" x14ac:dyDescent="0.35">
      <c r="J180249" s="78"/>
    </row>
    <row r="196609" spans="10:10" ht="13" x14ac:dyDescent="0.35">
      <c r="J196609" s="79" t="s">
        <v>735</v>
      </c>
    </row>
    <row r="196610" spans="10:10" x14ac:dyDescent="0.35">
      <c r="J196610" s="78">
        <v>1</v>
      </c>
    </row>
    <row r="196611" spans="10:10" x14ac:dyDescent="0.35">
      <c r="J196611" s="78">
        <v>1</v>
      </c>
    </row>
    <row r="196612" spans="10:10" x14ac:dyDescent="0.35">
      <c r="J196612" s="78">
        <v>1</v>
      </c>
    </row>
    <row r="196613" spans="10:10" x14ac:dyDescent="0.35">
      <c r="J196613" s="75">
        <v>1</v>
      </c>
    </row>
    <row r="196614" spans="10:10" x14ac:dyDescent="0.35">
      <c r="J196614" s="78">
        <v>1</v>
      </c>
    </row>
    <row r="196615" spans="10:10" x14ac:dyDescent="0.35">
      <c r="J196615" s="78">
        <v>4</v>
      </c>
    </row>
    <row r="196616" spans="10:10" x14ac:dyDescent="0.35">
      <c r="J196616" s="78">
        <v>0</v>
      </c>
    </row>
    <row r="196617" spans="10:10" x14ac:dyDescent="0.35">
      <c r="J196617" s="78">
        <v>0</v>
      </c>
    </row>
    <row r="196618" spans="10:10" x14ac:dyDescent="0.35">
      <c r="J196618" s="78">
        <v>0</v>
      </c>
    </row>
    <row r="196619" spans="10:10" x14ac:dyDescent="0.35">
      <c r="J196619" s="78">
        <v>0</v>
      </c>
    </row>
    <row r="196620" spans="10:10" x14ac:dyDescent="0.35">
      <c r="J196620" s="78">
        <v>2</v>
      </c>
    </row>
    <row r="196621" spans="10:10" x14ac:dyDescent="0.35">
      <c r="J196621" s="78">
        <v>0</v>
      </c>
    </row>
    <row r="196622" spans="10:10" x14ac:dyDescent="0.35">
      <c r="J196622" s="78"/>
    </row>
    <row r="196623" spans="10:10" x14ac:dyDescent="0.35">
      <c r="J196623" s="78"/>
    </row>
    <row r="196624" spans="10:10" x14ac:dyDescent="0.35">
      <c r="J196624" s="78"/>
    </row>
    <row r="196625" spans="10:10" x14ac:dyDescent="0.35">
      <c r="J196625" s="78"/>
    </row>
    <row r="196626" spans="10:10" x14ac:dyDescent="0.35">
      <c r="J196626" s="78"/>
    </row>
    <row r="196627" spans="10:10" x14ac:dyDescent="0.35">
      <c r="J196627" s="78"/>
    </row>
    <row r="196628" spans="10:10" x14ac:dyDescent="0.35">
      <c r="J196628" s="78"/>
    </row>
    <row r="196629" spans="10:10" x14ac:dyDescent="0.35">
      <c r="J196629" s="78"/>
    </row>
    <row r="196630" spans="10:10" x14ac:dyDescent="0.35">
      <c r="J196630" s="78"/>
    </row>
    <row r="196631" spans="10:10" x14ac:dyDescent="0.35">
      <c r="J196631" s="78"/>
    </row>
    <row r="196632" spans="10:10" x14ac:dyDescent="0.35">
      <c r="J196632" s="78"/>
    </row>
    <row r="196633" spans="10:10" x14ac:dyDescent="0.35">
      <c r="J196633" s="78"/>
    </row>
    <row r="212993" spans="10:10" ht="13" x14ac:dyDescent="0.35">
      <c r="J212993" s="79" t="s">
        <v>735</v>
      </c>
    </row>
    <row r="212994" spans="10:10" x14ac:dyDescent="0.35">
      <c r="J212994" s="78">
        <v>1</v>
      </c>
    </row>
    <row r="212995" spans="10:10" x14ac:dyDescent="0.35">
      <c r="J212995" s="78">
        <v>1</v>
      </c>
    </row>
    <row r="212996" spans="10:10" x14ac:dyDescent="0.35">
      <c r="J212996" s="78">
        <v>1</v>
      </c>
    </row>
    <row r="212997" spans="10:10" x14ac:dyDescent="0.35">
      <c r="J212997" s="75">
        <v>1</v>
      </c>
    </row>
    <row r="212998" spans="10:10" x14ac:dyDescent="0.35">
      <c r="J212998" s="78">
        <v>1</v>
      </c>
    </row>
    <row r="212999" spans="10:10" x14ac:dyDescent="0.35">
      <c r="J212999" s="78">
        <v>4</v>
      </c>
    </row>
    <row r="213000" spans="10:10" x14ac:dyDescent="0.35">
      <c r="J213000" s="78">
        <v>0</v>
      </c>
    </row>
    <row r="213001" spans="10:10" x14ac:dyDescent="0.35">
      <c r="J213001" s="78">
        <v>0</v>
      </c>
    </row>
    <row r="213002" spans="10:10" x14ac:dyDescent="0.35">
      <c r="J213002" s="78">
        <v>0</v>
      </c>
    </row>
    <row r="213003" spans="10:10" x14ac:dyDescent="0.35">
      <c r="J213003" s="78">
        <v>0</v>
      </c>
    </row>
    <row r="213004" spans="10:10" x14ac:dyDescent="0.35">
      <c r="J213004" s="78">
        <v>2</v>
      </c>
    </row>
    <row r="213005" spans="10:10" x14ac:dyDescent="0.35">
      <c r="J213005" s="78">
        <v>0</v>
      </c>
    </row>
    <row r="213006" spans="10:10" x14ac:dyDescent="0.35">
      <c r="J213006" s="78"/>
    </row>
    <row r="213007" spans="10:10" x14ac:dyDescent="0.35">
      <c r="J213007" s="78"/>
    </row>
    <row r="213008" spans="10:10" x14ac:dyDescent="0.35">
      <c r="J213008" s="78"/>
    </row>
    <row r="213009" spans="10:10" x14ac:dyDescent="0.35">
      <c r="J213009" s="78"/>
    </row>
    <row r="213010" spans="10:10" x14ac:dyDescent="0.35">
      <c r="J213010" s="78"/>
    </row>
    <row r="213011" spans="10:10" x14ac:dyDescent="0.35">
      <c r="J213011" s="78"/>
    </row>
    <row r="213012" spans="10:10" x14ac:dyDescent="0.35">
      <c r="J213012" s="78"/>
    </row>
    <row r="213013" spans="10:10" x14ac:dyDescent="0.35">
      <c r="J213013" s="78"/>
    </row>
    <row r="213014" spans="10:10" x14ac:dyDescent="0.35">
      <c r="J213014" s="78"/>
    </row>
    <row r="213015" spans="10:10" x14ac:dyDescent="0.35">
      <c r="J213015" s="78"/>
    </row>
    <row r="213016" spans="10:10" x14ac:dyDescent="0.35">
      <c r="J213016" s="78"/>
    </row>
    <row r="213017" spans="10:10" x14ac:dyDescent="0.35">
      <c r="J213017" s="78"/>
    </row>
    <row r="229377" spans="10:10" ht="13" x14ac:dyDescent="0.35">
      <c r="J229377" s="79" t="s">
        <v>735</v>
      </c>
    </row>
    <row r="229378" spans="10:10" x14ac:dyDescent="0.35">
      <c r="J229378" s="78">
        <v>1</v>
      </c>
    </row>
    <row r="229379" spans="10:10" x14ac:dyDescent="0.35">
      <c r="J229379" s="78">
        <v>1</v>
      </c>
    </row>
    <row r="229380" spans="10:10" x14ac:dyDescent="0.35">
      <c r="J229380" s="78">
        <v>1</v>
      </c>
    </row>
    <row r="229381" spans="10:10" x14ac:dyDescent="0.35">
      <c r="J229381" s="75">
        <v>1</v>
      </c>
    </row>
    <row r="229382" spans="10:10" x14ac:dyDescent="0.35">
      <c r="J229382" s="78">
        <v>1</v>
      </c>
    </row>
    <row r="229383" spans="10:10" x14ac:dyDescent="0.35">
      <c r="J229383" s="78">
        <v>4</v>
      </c>
    </row>
    <row r="229384" spans="10:10" x14ac:dyDescent="0.35">
      <c r="J229384" s="78">
        <v>0</v>
      </c>
    </row>
    <row r="229385" spans="10:10" x14ac:dyDescent="0.35">
      <c r="J229385" s="78">
        <v>0</v>
      </c>
    </row>
    <row r="229386" spans="10:10" x14ac:dyDescent="0.35">
      <c r="J229386" s="78">
        <v>0</v>
      </c>
    </row>
    <row r="229387" spans="10:10" x14ac:dyDescent="0.35">
      <c r="J229387" s="78">
        <v>0</v>
      </c>
    </row>
    <row r="229388" spans="10:10" x14ac:dyDescent="0.35">
      <c r="J229388" s="78">
        <v>2</v>
      </c>
    </row>
    <row r="229389" spans="10:10" x14ac:dyDescent="0.35">
      <c r="J229389" s="78">
        <v>0</v>
      </c>
    </row>
    <row r="229390" spans="10:10" x14ac:dyDescent="0.35">
      <c r="J229390" s="78"/>
    </row>
    <row r="229391" spans="10:10" x14ac:dyDescent="0.35">
      <c r="J229391" s="78"/>
    </row>
    <row r="229392" spans="10:10" x14ac:dyDescent="0.35">
      <c r="J229392" s="78"/>
    </row>
    <row r="229393" spans="10:10" x14ac:dyDescent="0.35">
      <c r="J229393" s="78"/>
    </row>
    <row r="229394" spans="10:10" x14ac:dyDescent="0.35">
      <c r="J229394" s="78"/>
    </row>
    <row r="229395" spans="10:10" x14ac:dyDescent="0.35">
      <c r="J229395" s="78"/>
    </row>
    <row r="229396" spans="10:10" x14ac:dyDescent="0.35">
      <c r="J229396" s="78"/>
    </row>
    <row r="229397" spans="10:10" x14ac:dyDescent="0.35">
      <c r="J229397" s="78"/>
    </row>
    <row r="229398" spans="10:10" x14ac:dyDescent="0.35">
      <c r="J229398" s="78"/>
    </row>
    <row r="229399" spans="10:10" x14ac:dyDescent="0.35">
      <c r="J229399" s="78"/>
    </row>
    <row r="229400" spans="10:10" x14ac:dyDescent="0.35">
      <c r="J229400" s="78"/>
    </row>
    <row r="229401" spans="10:10" x14ac:dyDescent="0.35">
      <c r="J229401" s="78"/>
    </row>
    <row r="245761" spans="10:10" ht="13" x14ac:dyDescent="0.35">
      <c r="J245761" s="79" t="s">
        <v>735</v>
      </c>
    </row>
    <row r="245762" spans="10:10" x14ac:dyDescent="0.35">
      <c r="J245762" s="78">
        <v>1</v>
      </c>
    </row>
    <row r="245763" spans="10:10" x14ac:dyDescent="0.35">
      <c r="J245763" s="78">
        <v>1</v>
      </c>
    </row>
    <row r="245764" spans="10:10" x14ac:dyDescent="0.35">
      <c r="J245764" s="78">
        <v>1</v>
      </c>
    </row>
    <row r="245765" spans="10:10" x14ac:dyDescent="0.35">
      <c r="J245765" s="75">
        <v>1</v>
      </c>
    </row>
    <row r="245766" spans="10:10" x14ac:dyDescent="0.35">
      <c r="J245766" s="78">
        <v>1</v>
      </c>
    </row>
    <row r="245767" spans="10:10" x14ac:dyDescent="0.35">
      <c r="J245767" s="78">
        <v>4</v>
      </c>
    </row>
    <row r="245768" spans="10:10" x14ac:dyDescent="0.35">
      <c r="J245768" s="78">
        <v>0</v>
      </c>
    </row>
    <row r="245769" spans="10:10" x14ac:dyDescent="0.35">
      <c r="J245769" s="78">
        <v>0</v>
      </c>
    </row>
    <row r="245770" spans="10:10" x14ac:dyDescent="0.35">
      <c r="J245770" s="78">
        <v>0</v>
      </c>
    </row>
    <row r="245771" spans="10:10" x14ac:dyDescent="0.35">
      <c r="J245771" s="78">
        <v>0</v>
      </c>
    </row>
    <row r="245772" spans="10:10" x14ac:dyDescent="0.35">
      <c r="J245772" s="78">
        <v>2</v>
      </c>
    </row>
    <row r="245773" spans="10:10" x14ac:dyDescent="0.35">
      <c r="J245773" s="78">
        <v>0</v>
      </c>
    </row>
    <row r="245774" spans="10:10" x14ac:dyDescent="0.35">
      <c r="J245774" s="78"/>
    </row>
    <row r="245775" spans="10:10" x14ac:dyDescent="0.35">
      <c r="J245775" s="78"/>
    </row>
    <row r="245776" spans="10:10" x14ac:dyDescent="0.35">
      <c r="J245776" s="78"/>
    </row>
    <row r="245777" spans="10:10" x14ac:dyDescent="0.35">
      <c r="J245777" s="78"/>
    </row>
    <row r="245778" spans="10:10" x14ac:dyDescent="0.35">
      <c r="J245778" s="78"/>
    </row>
    <row r="245779" spans="10:10" x14ac:dyDescent="0.35">
      <c r="J245779" s="78"/>
    </row>
    <row r="245780" spans="10:10" x14ac:dyDescent="0.35">
      <c r="J245780" s="78"/>
    </row>
    <row r="245781" spans="10:10" x14ac:dyDescent="0.35">
      <c r="J245781" s="78"/>
    </row>
    <row r="245782" spans="10:10" x14ac:dyDescent="0.35">
      <c r="J245782" s="78"/>
    </row>
    <row r="245783" spans="10:10" x14ac:dyDescent="0.35">
      <c r="J245783" s="78"/>
    </row>
    <row r="245784" spans="10:10" x14ac:dyDescent="0.35">
      <c r="J245784" s="78"/>
    </row>
    <row r="245785" spans="10:10" x14ac:dyDescent="0.35">
      <c r="J245785" s="78"/>
    </row>
    <row r="262145" spans="10:10" ht="13" x14ac:dyDescent="0.35">
      <c r="J262145" s="79" t="s">
        <v>735</v>
      </c>
    </row>
    <row r="262146" spans="10:10" x14ac:dyDescent="0.35">
      <c r="J262146" s="78">
        <v>1</v>
      </c>
    </row>
    <row r="262147" spans="10:10" x14ac:dyDescent="0.35">
      <c r="J262147" s="78">
        <v>1</v>
      </c>
    </row>
    <row r="262148" spans="10:10" x14ac:dyDescent="0.35">
      <c r="J262148" s="78">
        <v>1</v>
      </c>
    </row>
    <row r="262149" spans="10:10" x14ac:dyDescent="0.35">
      <c r="J262149" s="75">
        <v>1</v>
      </c>
    </row>
    <row r="262150" spans="10:10" x14ac:dyDescent="0.35">
      <c r="J262150" s="78">
        <v>1</v>
      </c>
    </row>
    <row r="262151" spans="10:10" x14ac:dyDescent="0.35">
      <c r="J262151" s="78">
        <v>4</v>
      </c>
    </row>
    <row r="262152" spans="10:10" x14ac:dyDescent="0.35">
      <c r="J262152" s="78">
        <v>0</v>
      </c>
    </row>
    <row r="262153" spans="10:10" x14ac:dyDescent="0.35">
      <c r="J262153" s="78">
        <v>0</v>
      </c>
    </row>
    <row r="262154" spans="10:10" x14ac:dyDescent="0.35">
      <c r="J262154" s="78">
        <v>0</v>
      </c>
    </row>
    <row r="262155" spans="10:10" x14ac:dyDescent="0.35">
      <c r="J262155" s="78">
        <v>0</v>
      </c>
    </row>
    <row r="262156" spans="10:10" x14ac:dyDescent="0.35">
      <c r="J262156" s="78">
        <v>2</v>
      </c>
    </row>
    <row r="262157" spans="10:10" x14ac:dyDescent="0.35">
      <c r="J262157" s="78">
        <v>0</v>
      </c>
    </row>
    <row r="262158" spans="10:10" x14ac:dyDescent="0.35">
      <c r="J262158" s="78"/>
    </row>
    <row r="262159" spans="10:10" x14ac:dyDescent="0.35">
      <c r="J262159" s="78"/>
    </row>
    <row r="262160" spans="10:10" x14ac:dyDescent="0.35">
      <c r="J262160" s="78"/>
    </row>
    <row r="262161" spans="10:10" x14ac:dyDescent="0.35">
      <c r="J262161" s="78"/>
    </row>
    <row r="262162" spans="10:10" x14ac:dyDescent="0.35">
      <c r="J262162" s="78"/>
    </row>
    <row r="262163" spans="10:10" x14ac:dyDescent="0.35">
      <c r="J262163" s="78"/>
    </row>
    <row r="262164" spans="10:10" x14ac:dyDescent="0.35">
      <c r="J262164" s="78"/>
    </row>
    <row r="262165" spans="10:10" x14ac:dyDescent="0.35">
      <c r="J262165" s="78"/>
    </row>
    <row r="262166" spans="10:10" x14ac:dyDescent="0.35">
      <c r="J262166" s="78"/>
    </row>
    <row r="262167" spans="10:10" x14ac:dyDescent="0.35">
      <c r="J262167" s="78"/>
    </row>
    <row r="262168" spans="10:10" x14ac:dyDescent="0.35">
      <c r="J262168" s="78"/>
    </row>
    <row r="262169" spans="10:10" x14ac:dyDescent="0.35">
      <c r="J262169" s="78"/>
    </row>
    <row r="278529" spans="10:10" ht="13" x14ac:dyDescent="0.35">
      <c r="J278529" s="79" t="s">
        <v>735</v>
      </c>
    </row>
    <row r="278530" spans="10:10" x14ac:dyDescent="0.35">
      <c r="J278530" s="78">
        <v>1</v>
      </c>
    </row>
    <row r="278531" spans="10:10" x14ac:dyDescent="0.35">
      <c r="J278531" s="78">
        <v>1</v>
      </c>
    </row>
    <row r="278532" spans="10:10" x14ac:dyDescent="0.35">
      <c r="J278532" s="78">
        <v>1</v>
      </c>
    </row>
    <row r="278533" spans="10:10" x14ac:dyDescent="0.35">
      <c r="J278533" s="75">
        <v>1</v>
      </c>
    </row>
    <row r="278534" spans="10:10" x14ac:dyDescent="0.35">
      <c r="J278534" s="78">
        <v>1</v>
      </c>
    </row>
    <row r="278535" spans="10:10" x14ac:dyDescent="0.35">
      <c r="J278535" s="78">
        <v>4</v>
      </c>
    </row>
    <row r="278536" spans="10:10" x14ac:dyDescent="0.35">
      <c r="J278536" s="78">
        <v>0</v>
      </c>
    </row>
    <row r="278537" spans="10:10" x14ac:dyDescent="0.35">
      <c r="J278537" s="78">
        <v>0</v>
      </c>
    </row>
    <row r="278538" spans="10:10" x14ac:dyDescent="0.35">
      <c r="J278538" s="78">
        <v>0</v>
      </c>
    </row>
    <row r="278539" spans="10:10" x14ac:dyDescent="0.35">
      <c r="J278539" s="78">
        <v>0</v>
      </c>
    </row>
    <row r="278540" spans="10:10" x14ac:dyDescent="0.35">
      <c r="J278540" s="78">
        <v>2</v>
      </c>
    </row>
    <row r="278541" spans="10:10" x14ac:dyDescent="0.35">
      <c r="J278541" s="78">
        <v>0</v>
      </c>
    </row>
    <row r="278542" spans="10:10" x14ac:dyDescent="0.35">
      <c r="J278542" s="78"/>
    </row>
    <row r="278543" spans="10:10" x14ac:dyDescent="0.35">
      <c r="J278543" s="78"/>
    </row>
    <row r="278544" spans="10:10" x14ac:dyDescent="0.35">
      <c r="J278544" s="78"/>
    </row>
    <row r="278545" spans="10:10" x14ac:dyDescent="0.35">
      <c r="J278545" s="78"/>
    </row>
    <row r="278546" spans="10:10" x14ac:dyDescent="0.35">
      <c r="J278546" s="78"/>
    </row>
    <row r="278547" spans="10:10" x14ac:dyDescent="0.35">
      <c r="J278547" s="78"/>
    </row>
    <row r="278548" spans="10:10" x14ac:dyDescent="0.35">
      <c r="J278548" s="78"/>
    </row>
    <row r="278549" spans="10:10" x14ac:dyDescent="0.35">
      <c r="J278549" s="78"/>
    </row>
    <row r="278550" spans="10:10" x14ac:dyDescent="0.35">
      <c r="J278550" s="78"/>
    </row>
    <row r="278551" spans="10:10" x14ac:dyDescent="0.35">
      <c r="J278551" s="78"/>
    </row>
    <row r="278552" spans="10:10" x14ac:dyDescent="0.35">
      <c r="J278552" s="78"/>
    </row>
    <row r="278553" spans="10:10" x14ac:dyDescent="0.35">
      <c r="J278553" s="78"/>
    </row>
    <row r="294913" spans="10:10" ht="13" x14ac:dyDescent="0.35">
      <c r="J294913" s="79" t="s">
        <v>735</v>
      </c>
    </row>
    <row r="294914" spans="10:10" x14ac:dyDescent="0.35">
      <c r="J294914" s="78">
        <v>1</v>
      </c>
    </row>
    <row r="294915" spans="10:10" x14ac:dyDescent="0.35">
      <c r="J294915" s="78">
        <v>1</v>
      </c>
    </row>
    <row r="294916" spans="10:10" x14ac:dyDescent="0.35">
      <c r="J294916" s="78">
        <v>1</v>
      </c>
    </row>
    <row r="294917" spans="10:10" x14ac:dyDescent="0.35">
      <c r="J294917" s="75">
        <v>1</v>
      </c>
    </row>
    <row r="294918" spans="10:10" x14ac:dyDescent="0.35">
      <c r="J294918" s="78">
        <v>1</v>
      </c>
    </row>
    <row r="294919" spans="10:10" x14ac:dyDescent="0.35">
      <c r="J294919" s="78">
        <v>4</v>
      </c>
    </row>
    <row r="294920" spans="10:10" x14ac:dyDescent="0.35">
      <c r="J294920" s="78">
        <v>0</v>
      </c>
    </row>
    <row r="294921" spans="10:10" x14ac:dyDescent="0.35">
      <c r="J294921" s="78">
        <v>0</v>
      </c>
    </row>
    <row r="294922" spans="10:10" x14ac:dyDescent="0.35">
      <c r="J294922" s="78">
        <v>0</v>
      </c>
    </row>
    <row r="294923" spans="10:10" x14ac:dyDescent="0.35">
      <c r="J294923" s="78">
        <v>0</v>
      </c>
    </row>
    <row r="294924" spans="10:10" x14ac:dyDescent="0.35">
      <c r="J294924" s="78">
        <v>2</v>
      </c>
    </row>
    <row r="294925" spans="10:10" x14ac:dyDescent="0.35">
      <c r="J294925" s="78">
        <v>0</v>
      </c>
    </row>
    <row r="294926" spans="10:10" x14ac:dyDescent="0.35">
      <c r="J294926" s="78"/>
    </row>
    <row r="294927" spans="10:10" x14ac:dyDescent="0.35">
      <c r="J294927" s="78"/>
    </row>
    <row r="294928" spans="10:10" x14ac:dyDescent="0.35">
      <c r="J294928" s="78"/>
    </row>
    <row r="294929" spans="10:10" x14ac:dyDescent="0.35">
      <c r="J294929" s="78"/>
    </row>
    <row r="294930" spans="10:10" x14ac:dyDescent="0.35">
      <c r="J294930" s="78"/>
    </row>
    <row r="294931" spans="10:10" x14ac:dyDescent="0.35">
      <c r="J294931" s="78"/>
    </row>
    <row r="294932" spans="10:10" x14ac:dyDescent="0.35">
      <c r="J294932" s="78"/>
    </row>
    <row r="294933" spans="10:10" x14ac:dyDescent="0.35">
      <c r="J294933" s="78"/>
    </row>
    <row r="294934" spans="10:10" x14ac:dyDescent="0.35">
      <c r="J294934" s="78"/>
    </row>
    <row r="294935" spans="10:10" x14ac:dyDescent="0.35">
      <c r="J294935" s="78"/>
    </row>
    <row r="294936" spans="10:10" x14ac:dyDescent="0.35">
      <c r="J294936" s="78"/>
    </row>
    <row r="294937" spans="10:10" x14ac:dyDescent="0.35">
      <c r="J294937" s="78"/>
    </row>
    <row r="311297" spans="10:10" ht="13" x14ac:dyDescent="0.35">
      <c r="J311297" s="79" t="s">
        <v>735</v>
      </c>
    </row>
    <row r="311298" spans="10:10" x14ac:dyDescent="0.35">
      <c r="J311298" s="78">
        <v>1</v>
      </c>
    </row>
    <row r="311299" spans="10:10" x14ac:dyDescent="0.35">
      <c r="J311299" s="78">
        <v>1</v>
      </c>
    </row>
    <row r="311300" spans="10:10" x14ac:dyDescent="0.35">
      <c r="J311300" s="78">
        <v>1</v>
      </c>
    </row>
    <row r="311301" spans="10:10" x14ac:dyDescent="0.35">
      <c r="J311301" s="75">
        <v>1</v>
      </c>
    </row>
    <row r="311302" spans="10:10" x14ac:dyDescent="0.35">
      <c r="J311302" s="78">
        <v>1</v>
      </c>
    </row>
    <row r="311303" spans="10:10" x14ac:dyDescent="0.35">
      <c r="J311303" s="78">
        <v>4</v>
      </c>
    </row>
    <row r="311304" spans="10:10" x14ac:dyDescent="0.35">
      <c r="J311304" s="78">
        <v>0</v>
      </c>
    </row>
    <row r="311305" spans="10:10" x14ac:dyDescent="0.35">
      <c r="J311305" s="78">
        <v>0</v>
      </c>
    </row>
    <row r="311306" spans="10:10" x14ac:dyDescent="0.35">
      <c r="J311306" s="78">
        <v>0</v>
      </c>
    </row>
    <row r="311307" spans="10:10" x14ac:dyDescent="0.35">
      <c r="J311307" s="78">
        <v>0</v>
      </c>
    </row>
    <row r="311308" spans="10:10" x14ac:dyDescent="0.35">
      <c r="J311308" s="78">
        <v>2</v>
      </c>
    </row>
    <row r="311309" spans="10:10" x14ac:dyDescent="0.35">
      <c r="J311309" s="78">
        <v>0</v>
      </c>
    </row>
    <row r="311310" spans="10:10" x14ac:dyDescent="0.35">
      <c r="J311310" s="78"/>
    </row>
    <row r="311311" spans="10:10" x14ac:dyDescent="0.35">
      <c r="J311311" s="78"/>
    </row>
    <row r="311312" spans="10:10" x14ac:dyDescent="0.35">
      <c r="J311312" s="78"/>
    </row>
    <row r="311313" spans="10:10" x14ac:dyDescent="0.35">
      <c r="J311313" s="78"/>
    </row>
    <row r="311314" spans="10:10" x14ac:dyDescent="0.35">
      <c r="J311314" s="78"/>
    </row>
    <row r="311315" spans="10:10" x14ac:dyDescent="0.35">
      <c r="J311315" s="78"/>
    </row>
    <row r="311316" spans="10:10" x14ac:dyDescent="0.35">
      <c r="J311316" s="78"/>
    </row>
    <row r="311317" spans="10:10" x14ac:dyDescent="0.35">
      <c r="J311317" s="78"/>
    </row>
    <row r="311318" spans="10:10" x14ac:dyDescent="0.35">
      <c r="J311318" s="78"/>
    </row>
    <row r="311319" spans="10:10" x14ac:dyDescent="0.35">
      <c r="J311319" s="78"/>
    </row>
    <row r="311320" spans="10:10" x14ac:dyDescent="0.35">
      <c r="J311320" s="78"/>
    </row>
    <row r="311321" spans="10:10" x14ac:dyDescent="0.35">
      <c r="J311321" s="78"/>
    </row>
    <row r="327681" spans="10:10" ht="13" x14ac:dyDescent="0.35">
      <c r="J327681" s="79" t="s">
        <v>735</v>
      </c>
    </row>
    <row r="327682" spans="10:10" x14ac:dyDescent="0.35">
      <c r="J327682" s="78">
        <v>1</v>
      </c>
    </row>
    <row r="327683" spans="10:10" x14ac:dyDescent="0.35">
      <c r="J327683" s="78">
        <v>1</v>
      </c>
    </row>
    <row r="327684" spans="10:10" x14ac:dyDescent="0.35">
      <c r="J327684" s="78">
        <v>1</v>
      </c>
    </row>
    <row r="327685" spans="10:10" x14ac:dyDescent="0.35">
      <c r="J327685" s="75">
        <v>1</v>
      </c>
    </row>
    <row r="327686" spans="10:10" x14ac:dyDescent="0.35">
      <c r="J327686" s="78">
        <v>1</v>
      </c>
    </row>
    <row r="327687" spans="10:10" x14ac:dyDescent="0.35">
      <c r="J327687" s="78">
        <v>4</v>
      </c>
    </row>
    <row r="327688" spans="10:10" x14ac:dyDescent="0.35">
      <c r="J327688" s="78">
        <v>0</v>
      </c>
    </row>
    <row r="327689" spans="10:10" x14ac:dyDescent="0.35">
      <c r="J327689" s="78">
        <v>0</v>
      </c>
    </row>
    <row r="327690" spans="10:10" x14ac:dyDescent="0.35">
      <c r="J327690" s="78">
        <v>0</v>
      </c>
    </row>
    <row r="327691" spans="10:10" x14ac:dyDescent="0.35">
      <c r="J327691" s="78">
        <v>0</v>
      </c>
    </row>
    <row r="327692" spans="10:10" x14ac:dyDescent="0.35">
      <c r="J327692" s="78">
        <v>2</v>
      </c>
    </row>
    <row r="327693" spans="10:10" x14ac:dyDescent="0.35">
      <c r="J327693" s="78">
        <v>0</v>
      </c>
    </row>
    <row r="327694" spans="10:10" x14ac:dyDescent="0.35">
      <c r="J327694" s="78"/>
    </row>
    <row r="327695" spans="10:10" x14ac:dyDescent="0.35">
      <c r="J327695" s="78"/>
    </row>
    <row r="327696" spans="10:10" x14ac:dyDescent="0.35">
      <c r="J327696" s="78"/>
    </row>
    <row r="327697" spans="10:10" x14ac:dyDescent="0.35">
      <c r="J327697" s="78"/>
    </row>
    <row r="327698" spans="10:10" x14ac:dyDescent="0.35">
      <c r="J327698" s="78"/>
    </row>
    <row r="327699" spans="10:10" x14ac:dyDescent="0.35">
      <c r="J327699" s="78"/>
    </row>
    <row r="327700" spans="10:10" x14ac:dyDescent="0.35">
      <c r="J327700" s="78"/>
    </row>
    <row r="327701" spans="10:10" x14ac:dyDescent="0.35">
      <c r="J327701" s="78"/>
    </row>
    <row r="327702" spans="10:10" x14ac:dyDescent="0.35">
      <c r="J327702" s="78"/>
    </row>
    <row r="327703" spans="10:10" x14ac:dyDescent="0.35">
      <c r="J327703" s="78"/>
    </row>
    <row r="327704" spans="10:10" x14ac:dyDescent="0.35">
      <c r="J327704" s="78"/>
    </row>
    <row r="327705" spans="10:10" x14ac:dyDescent="0.35">
      <c r="J327705" s="78"/>
    </row>
    <row r="344065" spans="10:10" ht="13" x14ac:dyDescent="0.35">
      <c r="J344065" s="79" t="s">
        <v>735</v>
      </c>
    </row>
    <row r="344066" spans="10:10" x14ac:dyDescent="0.35">
      <c r="J344066" s="78">
        <v>1</v>
      </c>
    </row>
    <row r="344067" spans="10:10" x14ac:dyDescent="0.35">
      <c r="J344067" s="78">
        <v>1</v>
      </c>
    </row>
    <row r="344068" spans="10:10" x14ac:dyDescent="0.35">
      <c r="J344068" s="78">
        <v>1</v>
      </c>
    </row>
    <row r="344069" spans="10:10" x14ac:dyDescent="0.35">
      <c r="J344069" s="75">
        <v>1</v>
      </c>
    </row>
    <row r="344070" spans="10:10" x14ac:dyDescent="0.35">
      <c r="J344070" s="78">
        <v>1</v>
      </c>
    </row>
    <row r="344071" spans="10:10" x14ac:dyDescent="0.35">
      <c r="J344071" s="78">
        <v>4</v>
      </c>
    </row>
    <row r="344072" spans="10:10" x14ac:dyDescent="0.35">
      <c r="J344072" s="78">
        <v>0</v>
      </c>
    </row>
    <row r="344073" spans="10:10" x14ac:dyDescent="0.35">
      <c r="J344073" s="78">
        <v>0</v>
      </c>
    </row>
    <row r="344074" spans="10:10" x14ac:dyDescent="0.35">
      <c r="J344074" s="78">
        <v>0</v>
      </c>
    </row>
    <row r="344075" spans="10:10" x14ac:dyDescent="0.35">
      <c r="J344075" s="78">
        <v>0</v>
      </c>
    </row>
    <row r="344076" spans="10:10" x14ac:dyDescent="0.35">
      <c r="J344076" s="78">
        <v>2</v>
      </c>
    </row>
    <row r="344077" spans="10:10" x14ac:dyDescent="0.35">
      <c r="J344077" s="78">
        <v>0</v>
      </c>
    </row>
    <row r="344078" spans="10:10" x14ac:dyDescent="0.35">
      <c r="J344078" s="78"/>
    </row>
    <row r="344079" spans="10:10" x14ac:dyDescent="0.35">
      <c r="J344079" s="78"/>
    </row>
    <row r="344080" spans="10:10" x14ac:dyDescent="0.35">
      <c r="J344080" s="78"/>
    </row>
    <row r="344081" spans="10:10" x14ac:dyDescent="0.35">
      <c r="J344081" s="78"/>
    </row>
    <row r="344082" spans="10:10" x14ac:dyDescent="0.35">
      <c r="J344082" s="78"/>
    </row>
    <row r="344083" spans="10:10" x14ac:dyDescent="0.35">
      <c r="J344083" s="78"/>
    </row>
    <row r="344084" spans="10:10" x14ac:dyDescent="0.35">
      <c r="J344084" s="78"/>
    </row>
    <row r="344085" spans="10:10" x14ac:dyDescent="0.35">
      <c r="J344085" s="78"/>
    </row>
    <row r="344086" spans="10:10" x14ac:dyDescent="0.35">
      <c r="J344086" s="78"/>
    </row>
    <row r="344087" spans="10:10" x14ac:dyDescent="0.35">
      <c r="J344087" s="78"/>
    </row>
    <row r="344088" spans="10:10" x14ac:dyDescent="0.35">
      <c r="J344088" s="78"/>
    </row>
    <row r="344089" spans="10:10" x14ac:dyDescent="0.35">
      <c r="J344089" s="78"/>
    </row>
    <row r="360449" spans="10:10" ht="13" x14ac:dyDescent="0.35">
      <c r="J360449" s="79" t="s">
        <v>735</v>
      </c>
    </row>
    <row r="360450" spans="10:10" x14ac:dyDescent="0.35">
      <c r="J360450" s="78">
        <v>1</v>
      </c>
    </row>
    <row r="360451" spans="10:10" x14ac:dyDescent="0.35">
      <c r="J360451" s="78">
        <v>1</v>
      </c>
    </row>
    <row r="360452" spans="10:10" x14ac:dyDescent="0.35">
      <c r="J360452" s="78">
        <v>1</v>
      </c>
    </row>
    <row r="360453" spans="10:10" x14ac:dyDescent="0.35">
      <c r="J360453" s="75">
        <v>1</v>
      </c>
    </row>
    <row r="360454" spans="10:10" x14ac:dyDescent="0.35">
      <c r="J360454" s="78">
        <v>1</v>
      </c>
    </row>
    <row r="360455" spans="10:10" x14ac:dyDescent="0.35">
      <c r="J360455" s="78">
        <v>4</v>
      </c>
    </row>
    <row r="360456" spans="10:10" x14ac:dyDescent="0.35">
      <c r="J360456" s="78">
        <v>0</v>
      </c>
    </row>
    <row r="360457" spans="10:10" x14ac:dyDescent="0.35">
      <c r="J360457" s="78">
        <v>0</v>
      </c>
    </row>
    <row r="360458" spans="10:10" x14ac:dyDescent="0.35">
      <c r="J360458" s="78">
        <v>0</v>
      </c>
    </row>
    <row r="360459" spans="10:10" x14ac:dyDescent="0.35">
      <c r="J360459" s="78">
        <v>0</v>
      </c>
    </row>
    <row r="360460" spans="10:10" x14ac:dyDescent="0.35">
      <c r="J360460" s="78">
        <v>2</v>
      </c>
    </row>
    <row r="360461" spans="10:10" x14ac:dyDescent="0.35">
      <c r="J360461" s="78">
        <v>0</v>
      </c>
    </row>
    <row r="360462" spans="10:10" x14ac:dyDescent="0.35">
      <c r="J360462" s="78"/>
    </row>
    <row r="360463" spans="10:10" x14ac:dyDescent="0.35">
      <c r="J360463" s="78"/>
    </row>
    <row r="360464" spans="10:10" x14ac:dyDescent="0.35">
      <c r="J360464" s="78"/>
    </row>
    <row r="360465" spans="10:10" x14ac:dyDescent="0.35">
      <c r="J360465" s="78"/>
    </row>
    <row r="360466" spans="10:10" x14ac:dyDescent="0.35">
      <c r="J360466" s="78"/>
    </row>
    <row r="360467" spans="10:10" x14ac:dyDescent="0.35">
      <c r="J360467" s="78"/>
    </row>
    <row r="360468" spans="10:10" x14ac:dyDescent="0.35">
      <c r="J360468" s="78"/>
    </row>
    <row r="360469" spans="10:10" x14ac:dyDescent="0.35">
      <c r="J360469" s="78"/>
    </row>
    <row r="360470" spans="10:10" x14ac:dyDescent="0.35">
      <c r="J360470" s="78"/>
    </row>
    <row r="360471" spans="10:10" x14ac:dyDescent="0.35">
      <c r="J360471" s="78"/>
    </row>
    <row r="360472" spans="10:10" x14ac:dyDescent="0.35">
      <c r="J360472" s="78"/>
    </row>
    <row r="360473" spans="10:10" x14ac:dyDescent="0.35">
      <c r="J360473" s="78"/>
    </row>
    <row r="376833" spans="10:10" ht="13" x14ac:dyDescent="0.35">
      <c r="J376833" s="79" t="s">
        <v>735</v>
      </c>
    </row>
    <row r="376834" spans="10:10" x14ac:dyDescent="0.35">
      <c r="J376834" s="78">
        <v>1</v>
      </c>
    </row>
    <row r="376835" spans="10:10" x14ac:dyDescent="0.35">
      <c r="J376835" s="78">
        <v>1</v>
      </c>
    </row>
    <row r="376836" spans="10:10" x14ac:dyDescent="0.35">
      <c r="J376836" s="78">
        <v>1</v>
      </c>
    </row>
    <row r="376837" spans="10:10" x14ac:dyDescent="0.35">
      <c r="J376837" s="75">
        <v>1</v>
      </c>
    </row>
    <row r="376838" spans="10:10" x14ac:dyDescent="0.35">
      <c r="J376838" s="78">
        <v>1</v>
      </c>
    </row>
    <row r="376839" spans="10:10" x14ac:dyDescent="0.35">
      <c r="J376839" s="78">
        <v>4</v>
      </c>
    </row>
    <row r="376840" spans="10:10" x14ac:dyDescent="0.35">
      <c r="J376840" s="78">
        <v>0</v>
      </c>
    </row>
    <row r="376841" spans="10:10" x14ac:dyDescent="0.35">
      <c r="J376841" s="78">
        <v>0</v>
      </c>
    </row>
    <row r="376842" spans="10:10" x14ac:dyDescent="0.35">
      <c r="J376842" s="78">
        <v>0</v>
      </c>
    </row>
    <row r="376843" spans="10:10" x14ac:dyDescent="0.35">
      <c r="J376843" s="78">
        <v>0</v>
      </c>
    </row>
    <row r="376844" spans="10:10" x14ac:dyDescent="0.35">
      <c r="J376844" s="78">
        <v>2</v>
      </c>
    </row>
    <row r="376845" spans="10:10" x14ac:dyDescent="0.35">
      <c r="J376845" s="78">
        <v>0</v>
      </c>
    </row>
    <row r="376846" spans="10:10" x14ac:dyDescent="0.35">
      <c r="J376846" s="78"/>
    </row>
    <row r="376847" spans="10:10" x14ac:dyDescent="0.35">
      <c r="J376847" s="78"/>
    </row>
    <row r="376848" spans="10:10" x14ac:dyDescent="0.35">
      <c r="J376848" s="78"/>
    </row>
    <row r="376849" spans="10:10" x14ac:dyDescent="0.35">
      <c r="J376849" s="78"/>
    </row>
    <row r="376850" spans="10:10" x14ac:dyDescent="0.35">
      <c r="J376850" s="78"/>
    </row>
    <row r="376851" spans="10:10" x14ac:dyDescent="0.35">
      <c r="J376851" s="78"/>
    </row>
    <row r="376852" spans="10:10" x14ac:dyDescent="0.35">
      <c r="J376852" s="78"/>
    </row>
    <row r="376853" spans="10:10" x14ac:dyDescent="0.35">
      <c r="J376853" s="78"/>
    </row>
    <row r="376854" spans="10:10" x14ac:dyDescent="0.35">
      <c r="J376854" s="78"/>
    </row>
    <row r="376855" spans="10:10" x14ac:dyDescent="0.35">
      <c r="J376855" s="78"/>
    </row>
    <row r="376856" spans="10:10" x14ac:dyDescent="0.35">
      <c r="J376856" s="78"/>
    </row>
    <row r="376857" spans="10:10" x14ac:dyDescent="0.35">
      <c r="J376857" s="78"/>
    </row>
    <row r="393217" spans="10:10" ht="13" x14ac:dyDescent="0.35">
      <c r="J393217" s="79" t="s">
        <v>735</v>
      </c>
    </row>
    <row r="393218" spans="10:10" x14ac:dyDescent="0.35">
      <c r="J393218" s="78">
        <v>1</v>
      </c>
    </row>
    <row r="393219" spans="10:10" x14ac:dyDescent="0.35">
      <c r="J393219" s="78">
        <v>1</v>
      </c>
    </row>
    <row r="393220" spans="10:10" x14ac:dyDescent="0.35">
      <c r="J393220" s="78">
        <v>1</v>
      </c>
    </row>
    <row r="393221" spans="10:10" x14ac:dyDescent="0.35">
      <c r="J393221" s="75">
        <v>1</v>
      </c>
    </row>
    <row r="393222" spans="10:10" x14ac:dyDescent="0.35">
      <c r="J393222" s="78">
        <v>1</v>
      </c>
    </row>
    <row r="393223" spans="10:10" x14ac:dyDescent="0.35">
      <c r="J393223" s="78">
        <v>4</v>
      </c>
    </row>
    <row r="393224" spans="10:10" x14ac:dyDescent="0.35">
      <c r="J393224" s="78">
        <v>0</v>
      </c>
    </row>
    <row r="393225" spans="10:10" x14ac:dyDescent="0.35">
      <c r="J393225" s="78">
        <v>0</v>
      </c>
    </row>
    <row r="393226" spans="10:10" x14ac:dyDescent="0.35">
      <c r="J393226" s="78">
        <v>0</v>
      </c>
    </row>
    <row r="393227" spans="10:10" x14ac:dyDescent="0.35">
      <c r="J393227" s="78">
        <v>0</v>
      </c>
    </row>
    <row r="393228" spans="10:10" x14ac:dyDescent="0.35">
      <c r="J393228" s="78">
        <v>2</v>
      </c>
    </row>
    <row r="393229" spans="10:10" x14ac:dyDescent="0.35">
      <c r="J393229" s="78">
        <v>0</v>
      </c>
    </row>
    <row r="393230" spans="10:10" x14ac:dyDescent="0.35">
      <c r="J393230" s="78"/>
    </row>
    <row r="393231" spans="10:10" x14ac:dyDescent="0.35">
      <c r="J393231" s="78"/>
    </row>
    <row r="393232" spans="10:10" x14ac:dyDescent="0.35">
      <c r="J393232" s="78"/>
    </row>
    <row r="393233" spans="10:10" x14ac:dyDescent="0.35">
      <c r="J393233" s="78"/>
    </row>
    <row r="393234" spans="10:10" x14ac:dyDescent="0.35">
      <c r="J393234" s="78"/>
    </row>
    <row r="393235" spans="10:10" x14ac:dyDescent="0.35">
      <c r="J393235" s="78"/>
    </row>
    <row r="393236" spans="10:10" x14ac:dyDescent="0.35">
      <c r="J393236" s="78"/>
    </row>
    <row r="393237" spans="10:10" x14ac:dyDescent="0.35">
      <c r="J393237" s="78"/>
    </row>
    <row r="393238" spans="10:10" x14ac:dyDescent="0.35">
      <c r="J393238" s="78"/>
    </row>
    <row r="393239" spans="10:10" x14ac:dyDescent="0.35">
      <c r="J393239" s="78"/>
    </row>
    <row r="393240" spans="10:10" x14ac:dyDescent="0.35">
      <c r="J393240" s="78"/>
    </row>
    <row r="393241" spans="10:10" x14ac:dyDescent="0.35">
      <c r="J393241" s="78"/>
    </row>
    <row r="409601" spans="10:10" ht="13" x14ac:dyDescent="0.35">
      <c r="J409601" s="79" t="s">
        <v>735</v>
      </c>
    </row>
    <row r="409602" spans="10:10" x14ac:dyDescent="0.35">
      <c r="J409602" s="78">
        <v>1</v>
      </c>
    </row>
    <row r="409603" spans="10:10" x14ac:dyDescent="0.35">
      <c r="J409603" s="78">
        <v>1</v>
      </c>
    </row>
    <row r="409604" spans="10:10" x14ac:dyDescent="0.35">
      <c r="J409604" s="78">
        <v>1</v>
      </c>
    </row>
    <row r="409605" spans="10:10" x14ac:dyDescent="0.35">
      <c r="J409605" s="75">
        <v>1</v>
      </c>
    </row>
    <row r="409606" spans="10:10" x14ac:dyDescent="0.35">
      <c r="J409606" s="78">
        <v>1</v>
      </c>
    </row>
    <row r="409607" spans="10:10" x14ac:dyDescent="0.35">
      <c r="J409607" s="78">
        <v>4</v>
      </c>
    </row>
    <row r="409608" spans="10:10" x14ac:dyDescent="0.35">
      <c r="J409608" s="78">
        <v>0</v>
      </c>
    </row>
    <row r="409609" spans="10:10" x14ac:dyDescent="0.35">
      <c r="J409609" s="78">
        <v>0</v>
      </c>
    </row>
    <row r="409610" spans="10:10" x14ac:dyDescent="0.35">
      <c r="J409610" s="78">
        <v>0</v>
      </c>
    </row>
    <row r="409611" spans="10:10" x14ac:dyDescent="0.35">
      <c r="J409611" s="78">
        <v>0</v>
      </c>
    </row>
    <row r="409612" spans="10:10" x14ac:dyDescent="0.35">
      <c r="J409612" s="78">
        <v>2</v>
      </c>
    </row>
    <row r="409613" spans="10:10" x14ac:dyDescent="0.35">
      <c r="J409613" s="78">
        <v>0</v>
      </c>
    </row>
    <row r="409614" spans="10:10" x14ac:dyDescent="0.35">
      <c r="J409614" s="78"/>
    </row>
    <row r="409615" spans="10:10" x14ac:dyDescent="0.35">
      <c r="J409615" s="78"/>
    </row>
    <row r="409616" spans="10:10" x14ac:dyDescent="0.35">
      <c r="J409616" s="78"/>
    </row>
    <row r="409617" spans="10:10" x14ac:dyDescent="0.35">
      <c r="J409617" s="78"/>
    </row>
    <row r="409618" spans="10:10" x14ac:dyDescent="0.35">
      <c r="J409618" s="78"/>
    </row>
    <row r="409619" spans="10:10" x14ac:dyDescent="0.35">
      <c r="J409619" s="78"/>
    </row>
    <row r="409620" spans="10:10" x14ac:dyDescent="0.35">
      <c r="J409620" s="78"/>
    </row>
    <row r="409621" spans="10:10" x14ac:dyDescent="0.35">
      <c r="J409621" s="78"/>
    </row>
    <row r="409622" spans="10:10" x14ac:dyDescent="0.35">
      <c r="J409622" s="78"/>
    </row>
    <row r="409623" spans="10:10" x14ac:dyDescent="0.35">
      <c r="J409623" s="78"/>
    </row>
    <row r="409624" spans="10:10" x14ac:dyDescent="0.35">
      <c r="J409624" s="78"/>
    </row>
    <row r="409625" spans="10:10" x14ac:dyDescent="0.35">
      <c r="J409625" s="78"/>
    </row>
    <row r="425985" spans="10:10" ht="13" x14ac:dyDescent="0.35">
      <c r="J425985" s="79" t="s">
        <v>735</v>
      </c>
    </row>
    <row r="425986" spans="10:10" x14ac:dyDescent="0.35">
      <c r="J425986" s="78">
        <v>1</v>
      </c>
    </row>
    <row r="425987" spans="10:10" x14ac:dyDescent="0.35">
      <c r="J425987" s="78">
        <v>1</v>
      </c>
    </row>
    <row r="425988" spans="10:10" x14ac:dyDescent="0.35">
      <c r="J425988" s="78">
        <v>1</v>
      </c>
    </row>
    <row r="425989" spans="10:10" x14ac:dyDescent="0.35">
      <c r="J425989" s="75">
        <v>1</v>
      </c>
    </row>
    <row r="425990" spans="10:10" x14ac:dyDescent="0.35">
      <c r="J425990" s="78">
        <v>1</v>
      </c>
    </row>
    <row r="425991" spans="10:10" x14ac:dyDescent="0.35">
      <c r="J425991" s="78">
        <v>4</v>
      </c>
    </row>
    <row r="425992" spans="10:10" x14ac:dyDescent="0.35">
      <c r="J425992" s="78">
        <v>0</v>
      </c>
    </row>
    <row r="425993" spans="10:10" x14ac:dyDescent="0.35">
      <c r="J425993" s="78">
        <v>0</v>
      </c>
    </row>
    <row r="425994" spans="10:10" x14ac:dyDescent="0.35">
      <c r="J425994" s="78">
        <v>0</v>
      </c>
    </row>
    <row r="425995" spans="10:10" x14ac:dyDescent="0.35">
      <c r="J425995" s="78">
        <v>0</v>
      </c>
    </row>
    <row r="425996" spans="10:10" x14ac:dyDescent="0.35">
      <c r="J425996" s="78">
        <v>2</v>
      </c>
    </row>
    <row r="425997" spans="10:10" x14ac:dyDescent="0.35">
      <c r="J425997" s="78">
        <v>0</v>
      </c>
    </row>
    <row r="425998" spans="10:10" x14ac:dyDescent="0.35">
      <c r="J425998" s="78"/>
    </row>
    <row r="425999" spans="10:10" x14ac:dyDescent="0.35">
      <c r="J425999" s="78"/>
    </row>
    <row r="426000" spans="10:10" x14ac:dyDescent="0.35">
      <c r="J426000" s="78"/>
    </row>
    <row r="426001" spans="10:10" x14ac:dyDescent="0.35">
      <c r="J426001" s="78"/>
    </row>
    <row r="426002" spans="10:10" x14ac:dyDescent="0.35">
      <c r="J426002" s="78"/>
    </row>
    <row r="426003" spans="10:10" x14ac:dyDescent="0.35">
      <c r="J426003" s="78"/>
    </row>
    <row r="426004" spans="10:10" x14ac:dyDescent="0.35">
      <c r="J426004" s="78"/>
    </row>
    <row r="426005" spans="10:10" x14ac:dyDescent="0.35">
      <c r="J426005" s="78"/>
    </row>
    <row r="426006" spans="10:10" x14ac:dyDescent="0.35">
      <c r="J426006" s="78"/>
    </row>
    <row r="426007" spans="10:10" x14ac:dyDescent="0.35">
      <c r="J426007" s="78"/>
    </row>
    <row r="426008" spans="10:10" x14ac:dyDescent="0.35">
      <c r="J426008" s="78"/>
    </row>
    <row r="426009" spans="10:10" x14ac:dyDescent="0.35">
      <c r="J426009" s="78"/>
    </row>
    <row r="442369" spans="10:10" ht="13" x14ac:dyDescent="0.35">
      <c r="J442369" s="79" t="s">
        <v>735</v>
      </c>
    </row>
    <row r="442370" spans="10:10" x14ac:dyDescent="0.35">
      <c r="J442370" s="78">
        <v>1</v>
      </c>
    </row>
    <row r="442371" spans="10:10" x14ac:dyDescent="0.35">
      <c r="J442371" s="78">
        <v>1</v>
      </c>
    </row>
    <row r="442372" spans="10:10" x14ac:dyDescent="0.35">
      <c r="J442372" s="78">
        <v>1</v>
      </c>
    </row>
    <row r="442373" spans="10:10" x14ac:dyDescent="0.35">
      <c r="J442373" s="75">
        <v>1</v>
      </c>
    </row>
    <row r="442374" spans="10:10" x14ac:dyDescent="0.35">
      <c r="J442374" s="78">
        <v>1</v>
      </c>
    </row>
    <row r="442375" spans="10:10" x14ac:dyDescent="0.35">
      <c r="J442375" s="78">
        <v>4</v>
      </c>
    </row>
    <row r="442376" spans="10:10" x14ac:dyDescent="0.35">
      <c r="J442376" s="78">
        <v>0</v>
      </c>
    </row>
    <row r="442377" spans="10:10" x14ac:dyDescent="0.35">
      <c r="J442377" s="78">
        <v>0</v>
      </c>
    </row>
    <row r="442378" spans="10:10" x14ac:dyDescent="0.35">
      <c r="J442378" s="78">
        <v>0</v>
      </c>
    </row>
    <row r="442379" spans="10:10" x14ac:dyDescent="0.35">
      <c r="J442379" s="78">
        <v>0</v>
      </c>
    </row>
    <row r="442380" spans="10:10" x14ac:dyDescent="0.35">
      <c r="J442380" s="78">
        <v>2</v>
      </c>
    </row>
    <row r="442381" spans="10:10" x14ac:dyDescent="0.35">
      <c r="J442381" s="78">
        <v>0</v>
      </c>
    </row>
    <row r="442382" spans="10:10" x14ac:dyDescent="0.35">
      <c r="J442382" s="78"/>
    </row>
    <row r="442383" spans="10:10" x14ac:dyDescent="0.35">
      <c r="J442383" s="78"/>
    </row>
    <row r="442384" spans="10:10" x14ac:dyDescent="0.35">
      <c r="J442384" s="78"/>
    </row>
    <row r="442385" spans="10:10" x14ac:dyDescent="0.35">
      <c r="J442385" s="78"/>
    </row>
    <row r="442386" spans="10:10" x14ac:dyDescent="0.35">
      <c r="J442386" s="78"/>
    </row>
    <row r="442387" spans="10:10" x14ac:dyDescent="0.35">
      <c r="J442387" s="78"/>
    </row>
    <row r="442388" spans="10:10" x14ac:dyDescent="0.35">
      <c r="J442388" s="78"/>
    </row>
    <row r="442389" spans="10:10" x14ac:dyDescent="0.35">
      <c r="J442389" s="78"/>
    </row>
    <row r="442390" spans="10:10" x14ac:dyDescent="0.35">
      <c r="J442390" s="78"/>
    </row>
    <row r="442391" spans="10:10" x14ac:dyDescent="0.35">
      <c r="J442391" s="78"/>
    </row>
    <row r="442392" spans="10:10" x14ac:dyDescent="0.35">
      <c r="J442392" s="78"/>
    </row>
    <row r="442393" spans="10:10" x14ac:dyDescent="0.35">
      <c r="J442393" s="78"/>
    </row>
    <row r="458753" spans="10:10" ht="13" x14ac:dyDescent="0.35">
      <c r="J458753" s="79" t="s">
        <v>735</v>
      </c>
    </row>
    <row r="458754" spans="10:10" x14ac:dyDescent="0.35">
      <c r="J458754" s="78">
        <v>1</v>
      </c>
    </row>
    <row r="458755" spans="10:10" x14ac:dyDescent="0.35">
      <c r="J458755" s="78">
        <v>1</v>
      </c>
    </row>
    <row r="458756" spans="10:10" x14ac:dyDescent="0.35">
      <c r="J458756" s="78">
        <v>1</v>
      </c>
    </row>
    <row r="458757" spans="10:10" x14ac:dyDescent="0.35">
      <c r="J458757" s="75">
        <v>1</v>
      </c>
    </row>
    <row r="458758" spans="10:10" x14ac:dyDescent="0.35">
      <c r="J458758" s="78">
        <v>1</v>
      </c>
    </row>
    <row r="458759" spans="10:10" x14ac:dyDescent="0.35">
      <c r="J458759" s="78">
        <v>4</v>
      </c>
    </row>
    <row r="458760" spans="10:10" x14ac:dyDescent="0.35">
      <c r="J458760" s="78">
        <v>0</v>
      </c>
    </row>
    <row r="458761" spans="10:10" x14ac:dyDescent="0.35">
      <c r="J458761" s="78">
        <v>0</v>
      </c>
    </row>
    <row r="458762" spans="10:10" x14ac:dyDescent="0.35">
      <c r="J458762" s="78">
        <v>0</v>
      </c>
    </row>
    <row r="458763" spans="10:10" x14ac:dyDescent="0.35">
      <c r="J458763" s="78">
        <v>0</v>
      </c>
    </row>
    <row r="458764" spans="10:10" x14ac:dyDescent="0.35">
      <c r="J458764" s="78">
        <v>2</v>
      </c>
    </row>
    <row r="458765" spans="10:10" x14ac:dyDescent="0.35">
      <c r="J458765" s="78">
        <v>0</v>
      </c>
    </row>
    <row r="458766" spans="10:10" x14ac:dyDescent="0.35">
      <c r="J458766" s="78"/>
    </row>
    <row r="458767" spans="10:10" x14ac:dyDescent="0.35">
      <c r="J458767" s="78"/>
    </row>
    <row r="458768" spans="10:10" x14ac:dyDescent="0.35">
      <c r="J458768" s="78"/>
    </row>
    <row r="458769" spans="10:10" x14ac:dyDescent="0.35">
      <c r="J458769" s="78"/>
    </row>
    <row r="458770" spans="10:10" x14ac:dyDescent="0.35">
      <c r="J458770" s="78"/>
    </row>
    <row r="458771" spans="10:10" x14ac:dyDescent="0.35">
      <c r="J458771" s="78"/>
    </row>
    <row r="458772" spans="10:10" x14ac:dyDescent="0.35">
      <c r="J458772" s="78"/>
    </row>
    <row r="458773" spans="10:10" x14ac:dyDescent="0.35">
      <c r="J458773" s="78"/>
    </row>
    <row r="458774" spans="10:10" x14ac:dyDescent="0.35">
      <c r="J458774" s="78"/>
    </row>
    <row r="458775" spans="10:10" x14ac:dyDescent="0.35">
      <c r="J458775" s="78"/>
    </row>
    <row r="458776" spans="10:10" x14ac:dyDescent="0.35">
      <c r="J458776" s="78"/>
    </row>
    <row r="458777" spans="10:10" x14ac:dyDescent="0.35">
      <c r="J458777" s="78"/>
    </row>
    <row r="475137" spans="10:10" ht="13" x14ac:dyDescent="0.35">
      <c r="J475137" s="79" t="s">
        <v>735</v>
      </c>
    </row>
    <row r="475138" spans="10:10" x14ac:dyDescent="0.35">
      <c r="J475138" s="78">
        <v>1</v>
      </c>
    </row>
    <row r="475139" spans="10:10" x14ac:dyDescent="0.35">
      <c r="J475139" s="78">
        <v>1</v>
      </c>
    </row>
    <row r="475140" spans="10:10" x14ac:dyDescent="0.35">
      <c r="J475140" s="78">
        <v>1</v>
      </c>
    </row>
    <row r="475141" spans="10:10" x14ac:dyDescent="0.35">
      <c r="J475141" s="75">
        <v>1</v>
      </c>
    </row>
    <row r="475142" spans="10:10" x14ac:dyDescent="0.35">
      <c r="J475142" s="78">
        <v>1</v>
      </c>
    </row>
    <row r="475143" spans="10:10" x14ac:dyDescent="0.35">
      <c r="J475143" s="78">
        <v>4</v>
      </c>
    </row>
    <row r="475144" spans="10:10" x14ac:dyDescent="0.35">
      <c r="J475144" s="78">
        <v>0</v>
      </c>
    </row>
    <row r="475145" spans="10:10" x14ac:dyDescent="0.35">
      <c r="J475145" s="78">
        <v>0</v>
      </c>
    </row>
    <row r="475146" spans="10:10" x14ac:dyDescent="0.35">
      <c r="J475146" s="78">
        <v>0</v>
      </c>
    </row>
    <row r="475147" spans="10:10" x14ac:dyDescent="0.35">
      <c r="J475147" s="78">
        <v>0</v>
      </c>
    </row>
    <row r="475148" spans="10:10" x14ac:dyDescent="0.35">
      <c r="J475148" s="78">
        <v>2</v>
      </c>
    </row>
    <row r="475149" spans="10:10" x14ac:dyDescent="0.35">
      <c r="J475149" s="78">
        <v>0</v>
      </c>
    </row>
    <row r="475150" spans="10:10" x14ac:dyDescent="0.35">
      <c r="J475150" s="78"/>
    </row>
    <row r="475151" spans="10:10" x14ac:dyDescent="0.35">
      <c r="J475151" s="78"/>
    </row>
    <row r="475152" spans="10:10" x14ac:dyDescent="0.35">
      <c r="J475152" s="78"/>
    </row>
    <row r="475153" spans="10:10" x14ac:dyDescent="0.35">
      <c r="J475153" s="78"/>
    </row>
    <row r="475154" spans="10:10" x14ac:dyDescent="0.35">
      <c r="J475154" s="78"/>
    </row>
    <row r="475155" spans="10:10" x14ac:dyDescent="0.35">
      <c r="J475155" s="78"/>
    </row>
    <row r="475156" spans="10:10" x14ac:dyDescent="0.35">
      <c r="J475156" s="78"/>
    </row>
    <row r="475157" spans="10:10" x14ac:dyDescent="0.35">
      <c r="J475157" s="78"/>
    </row>
    <row r="475158" spans="10:10" x14ac:dyDescent="0.35">
      <c r="J475158" s="78"/>
    </row>
    <row r="475159" spans="10:10" x14ac:dyDescent="0.35">
      <c r="J475159" s="78"/>
    </row>
    <row r="475160" spans="10:10" x14ac:dyDescent="0.35">
      <c r="J475160" s="78"/>
    </row>
    <row r="475161" spans="10:10" x14ac:dyDescent="0.35">
      <c r="J475161" s="78"/>
    </row>
    <row r="491521" spans="10:10" ht="13" x14ac:dyDescent="0.35">
      <c r="J491521" s="79" t="s">
        <v>735</v>
      </c>
    </row>
    <row r="491522" spans="10:10" x14ac:dyDescent="0.35">
      <c r="J491522" s="78">
        <v>1</v>
      </c>
    </row>
    <row r="491523" spans="10:10" x14ac:dyDescent="0.35">
      <c r="J491523" s="78">
        <v>1</v>
      </c>
    </row>
    <row r="491524" spans="10:10" x14ac:dyDescent="0.35">
      <c r="J491524" s="78">
        <v>1</v>
      </c>
    </row>
    <row r="491525" spans="10:10" x14ac:dyDescent="0.35">
      <c r="J491525" s="75">
        <v>1</v>
      </c>
    </row>
    <row r="491526" spans="10:10" x14ac:dyDescent="0.35">
      <c r="J491526" s="78">
        <v>1</v>
      </c>
    </row>
    <row r="491527" spans="10:10" x14ac:dyDescent="0.35">
      <c r="J491527" s="78">
        <v>4</v>
      </c>
    </row>
    <row r="491528" spans="10:10" x14ac:dyDescent="0.35">
      <c r="J491528" s="78">
        <v>0</v>
      </c>
    </row>
    <row r="491529" spans="10:10" x14ac:dyDescent="0.35">
      <c r="J491529" s="78">
        <v>0</v>
      </c>
    </row>
    <row r="491530" spans="10:10" x14ac:dyDescent="0.35">
      <c r="J491530" s="78">
        <v>0</v>
      </c>
    </row>
    <row r="491531" spans="10:10" x14ac:dyDescent="0.35">
      <c r="J491531" s="78">
        <v>0</v>
      </c>
    </row>
    <row r="491532" spans="10:10" x14ac:dyDescent="0.35">
      <c r="J491532" s="78">
        <v>2</v>
      </c>
    </row>
    <row r="491533" spans="10:10" x14ac:dyDescent="0.35">
      <c r="J491533" s="78">
        <v>0</v>
      </c>
    </row>
    <row r="491534" spans="10:10" x14ac:dyDescent="0.35">
      <c r="J491534" s="78"/>
    </row>
    <row r="491535" spans="10:10" x14ac:dyDescent="0.35">
      <c r="J491535" s="78"/>
    </row>
    <row r="491536" spans="10:10" x14ac:dyDescent="0.35">
      <c r="J491536" s="78"/>
    </row>
    <row r="491537" spans="10:10" x14ac:dyDescent="0.35">
      <c r="J491537" s="78"/>
    </row>
    <row r="491538" spans="10:10" x14ac:dyDescent="0.35">
      <c r="J491538" s="78"/>
    </row>
    <row r="491539" spans="10:10" x14ac:dyDescent="0.35">
      <c r="J491539" s="78"/>
    </row>
    <row r="491540" spans="10:10" x14ac:dyDescent="0.35">
      <c r="J491540" s="78"/>
    </row>
    <row r="491541" spans="10:10" x14ac:dyDescent="0.35">
      <c r="J491541" s="78"/>
    </row>
    <row r="491542" spans="10:10" x14ac:dyDescent="0.35">
      <c r="J491542" s="78"/>
    </row>
    <row r="491543" spans="10:10" x14ac:dyDescent="0.35">
      <c r="J491543" s="78"/>
    </row>
    <row r="491544" spans="10:10" x14ac:dyDescent="0.35">
      <c r="J491544" s="78"/>
    </row>
    <row r="491545" spans="10:10" x14ac:dyDescent="0.35">
      <c r="J491545" s="78"/>
    </row>
    <row r="507905" spans="10:10" ht="13" x14ac:dyDescent="0.35">
      <c r="J507905" s="79" t="s">
        <v>735</v>
      </c>
    </row>
    <row r="507906" spans="10:10" x14ac:dyDescent="0.35">
      <c r="J507906" s="78">
        <v>1</v>
      </c>
    </row>
    <row r="507907" spans="10:10" x14ac:dyDescent="0.35">
      <c r="J507907" s="78">
        <v>1</v>
      </c>
    </row>
    <row r="507908" spans="10:10" x14ac:dyDescent="0.35">
      <c r="J507908" s="78">
        <v>1</v>
      </c>
    </row>
    <row r="507909" spans="10:10" x14ac:dyDescent="0.35">
      <c r="J507909" s="75">
        <v>1</v>
      </c>
    </row>
    <row r="507910" spans="10:10" x14ac:dyDescent="0.35">
      <c r="J507910" s="78">
        <v>1</v>
      </c>
    </row>
    <row r="507911" spans="10:10" x14ac:dyDescent="0.35">
      <c r="J507911" s="78">
        <v>4</v>
      </c>
    </row>
    <row r="507912" spans="10:10" x14ac:dyDescent="0.35">
      <c r="J507912" s="78">
        <v>0</v>
      </c>
    </row>
    <row r="507913" spans="10:10" x14ac:dyDescent="0.35">
      <c r="J507913" s="78">
        <v>0</v>
      </c>
    </row>
    <row r="507914" spans="10:10" x14ac:dyDescent="0.35">
      <c r="J507914" s="78">
        <v>0</v>
      </c>
    </row>
    <row r="507915" spans="10:10" x14ac:dyDescent="0.35">
      <c r="J507915" s="78">
        <v>0</v>
      </c>
    </row>
    <row r="507916" spans="10:10" x14ac:dyDescent="0.35">
      <c r="J507916" s="78">
        <v>2</v>
      </c>
    </row>
    <row r="507917" spans="10:10" x14ac:dyDescent="0.35">
      <c r="J507917" s="78">
        <v>0</v>
      </c>
    </row>
    <row r="507918" spans="10:10" x14ac:dyDescent="0.35">
      <c r="J507918" s="78"/>
    </row>
    <row r="507919" spans="10:10" x14ac:dyDescent="0.35">
      <c r="J507919" s="78"/>
    </row>
    <row r="507920" spans="10:10" x14ac:dyDescent="0.35">
      <c r="J507920" s="78"/>
    </row>
    <row r="507921" spans="10:10" x14ac:dyDescent="0.35">
      <c r="J507921" s="78"/>
    </row>
    <row r="507922" spans="10:10" x14ac:dyDescent="0.35">
      <c r="J507922" s="78"/>
    </row>
    <row r="507923" spans="10:10" x14ac:dyDescent="0.35">
      <c r="J507923" s="78"/>
    </row>
    <row r="507924" spans="10:10" x14ac:dyDescent="0.35">
      <c r="J507924" s="78"/>
    </row>
    <row r="507925" spans="10:10" x14ac:dyDescent="0.35">
      <c r="J507925" s="78"/>
    </row>
    <row r="507926" spans="10:10" x14ac:dyDescent="0.35">
      <c r="J507926" s="78"/>
    </row>
    <row r="507927" spans="10:10" x14ac:dyDescent="0.35">
      <c r="J507927" s="78"/>
    </row>
    <row r="507928" spans="10:10" x14ac:dyDescent="0.35">
      <c r="J507928" s="78"/>
    </row>
    <row r="507929" spans="10:10" x14ac:dyDescent="0.35">
      <c r="J507929" s="78"/>
    </row>
    <row r="524289" spans="10:10" ht="13" x14ac:dyDescent="0.35">
      <c r="J524289" s="79" t="s">
        <v>735</v>
      </c>
    </row>
    <row r="524290" spans="10:10" x14ac:dyDescent="0.35">
      <c r="J524290" s="78">
        <v>1</v>
      </c>
    </row>
    <row r="524291" spans="10:10" x14ac:dyDescent="0.35">
      <c r="J524291" s="78">
        <v>1</v>
      </c>
    </row>
    <row r="524292" spans="10:10" x14ac:dyDescent="0.35">
      <c r="J524292" s="78">
        <v>1</v>
      </c>
    </row>
    <row r="524293" spans="10:10" x14ac:dyDescent="0.35">
      <c r="J524293" s="75">
        <v>1</v>
      </c>
    </row>
    <row r="524294" spans="10:10" x14ac:dyDescent="0.35">
      <c r="J524294" s="78">
        <v>1</v>
      </c>
    </row>
    <row r="524295" spans="10:10" x14ac:dyDescent="0.35">
      <c r="J524295" s="78">
        <v>4</v>
      </c>
    </row>
    <row r="524296" spans="10:10" x14ac:dyDescent="0.35">
      <c r="J524296" s="78">
        <v>0</v>
      </c>
    </row>
    <row r="524297" spans="10:10" x14ac:dyDescent="0.35">
      <c r="J524297" s="78">
        <v>0</v>
      </c>
    </row>
    <row r="524298" spans="10:10" x14ac:dyDescent="0.35">
      <c r="J524298" s="78">
        <v>0</v>
      </c>
    </row>
    <row r="524299" spans="10:10" x14ac:dyDescent="0.35">
      <c r="J524299" s="78">
        <v>0</v>
      </c>
    </row>
    <row r="524300" spans="10:10" x14ac:dyDescent="0.35">
      <c r="J524300" s="78">
        <v>2</v>
      </c>
    </row>
    <row r="524301" spans="10:10" x14ac:dyDescent="0.35">
      <c r="J524301" s="78">
        <v>0</v>
      </c>
    </row>
    <row r="524302" spans="10:10" x14ac:dyDescent="0.35">
      <c r="J524302" s="78"/>
    </row>
    <row r="524303" spans="10:10" x14ac:dyDescent="0.35">
      <c r="J524303" s="78"/>
    </row>
    <row r="524304" spans="10:10" x14ac:dyDescent="0.35">
      <c r="J524304" s="78"/>
    </row>
    <row r="524305" spans="10:10" x14ac:dyDescent="0.35">
      <c r="J524305" s="78"/>
    </row>
    <row r="524306" spans="10:10" x14ac:dyDescent="0.35">
      <c r="J524306" s="78"/>
    </row>
    <row r="524307" spans="10:10" x14ac:dyDescent="0.35">
      <c r="J524307" s="78"/>
    </row>
    <row r="524308" spans="10:10" x14ac:dyDescent="0.35">
      <c r="J524308" s="78"/>
    </row>
    <row r="524309" spans="10:10" x14ac:dyDescent="0.35">
      <c r="J524309" s="78"/>
    </row>
    <row r="524310" spans="10:10" x14ac:dyDescent="0.35">
      <c r="J524310" s="78"/>
    </row>
    <row r="524311" spans="10:10" x14ac:dyDescent="0.35">
      <c r="J524311" s="78"/>
    </row>
    <row r="524312" spans="10:10" x14ac:dyDescent="0.35">
      <c r="J524312" s="78"/>
    </row>
    <row r="524313" spans="10:10" x14ac:dyDescent="0.35">
      <c r="J524313" s="78"/>
    </row>
    <row r="540673" spans="10:10" ht="13" x14ac:dyDescent="0.35">
      <c r="J540673" s="79" t="s">
        <v>735</v>
      </c>
    </row>
    <row r="540674" spans="10:10" x14ac:dyDescent="0.35">
      <c r="J540674" s="78">
        <v>1</v>
      </c>
    </row>
    <row r="540675" spans="10:10" x14ac:dyDescent="0.35">
      <c r="J540675" s="78">
        <v>1</v>
      </c>
    </row>
    <row r="540676" spans="10:10" x14ac:dyDescent="0.35">
      <c r="J540676" s="78">
        <v>1</v>
      </c>
    </row>
    <row r="540677" spans="10:10" x14ac:dyDescent="0.35">
      <c r="J540677" s="75">
        <v>1</v>
      </c>
    </row>
    <row r="540678" spans="10:10" x14ac:dyDescent="0.35">
      <c r="J540678" s="78">
        <v>1</v>
      </c>
    </row>
    <row r="540679" spans="10:10" x14ac:dyDescent="0.35">
      <c r="J540679" s="78">
        <v>4</v>
      </c>
    </row>
    <row r="540680" spans="10:10" x14ac:dyDescent="0.35">
      <c r="J540680" s="78">
        <v>0</v>
      </c>
    </row>
    <row r="540681" spans="10:10" x14ac:dyDescent="0.35">
      <c r="J540681" s="78">
        <v>0</v>
      </c>
    </row>
    <row r="540682" spans="10:10" x14ac:dyDescent="0.35">
      <c r="J540682" s="78">
        <v>0</v>
      </c>
    </row>
    <row r="540683" spans="10:10" x14ac:dyDescent="0.35">
      <c r="J540683" s="78">
        <v>0</v>
      </c>
    </row>
    <row r="540684" spans="10:10" x14ac:dyDescent="0.35">
      <c r="J540684" s="78">
        <v>2</v>
      </c>
    </row>
    <row r="540685" spans="10:10" x14ac:dyDescent="0.35">
      <c r="J540685" s="78">
        <v>0</v>
      </c>
    </row>
    <row r="540686" spans="10:10" x14ac:dyDescent="0.35">
      <c r="J540686" s="78"/>
    </row>
    <row r="540687" spans="10:10" x14ac:dyDescent="0.35">
      <c r="J540687" s="78"/>
    </row>
    <row r="540688" spans="10:10" x14ac:dyDescent="0.35">
      <c r="J540688" s="78"/>
    </row>
    <row r="540689" spans="10:10" x14ac:dyDescent="0.35">
      <c r="J540689" s="78"/>
    </row>
    <row r="540690" spans="10:10" x14ac:dyDescent="0.35">
      <c r="J540690" s="78"/>
    </row>
    <row r="540691" spans="10:10" x14ac:dyDescent="0.35">
      <c r="J540691" s="78"/>
    </row>
    <row r="540692" spans="10:10" x14ac:dyDescent="0.35">
      <c r="J540692" s="78"/>
    </row>
    <row r="540693" spans="10:10" x14ac:dyDescent="0.35">
      <c r="J540693" s="78"/>
    </row>
    <row r="540694" spans="10:10" x14ac:dyDescent="0.35">
      <c r="J540694" s="78"/>
    </row>
    <row r="540695" spans="10:10" x14ac:dyDescent="0.35">
      <c r="J540695" s="78"/>
    </row>
    <row r="540696" spans="10:10" x14ac:dyDescent="0.35">
      <c r="J540696" s="78"/>
    </row>
    <row r="540697" spans="10:10" x14ac:dyDescent="0.35">
      <c r="J540697" s="78"/>
    </row>
    <row r="557057" spans="10:10" ht="13" x14ac:dyDescent="0.35">
      <c r="J557057" s="79" t="s">
        <v>735</v>
      </c>
    </row>
    <row r="557058" spans="10:10" x14ac:dyDescent="0.35">
      <c r="J557058" s="78">
        <v>1</v>
      </c>
    </row>
    <row r="557059" spans="10:10" x14ac:dyDescent="0.35">
      <c r="J557059" s="78">
        <v>1</v>
      </c>
    </row>
    <row r="557060" spans="10:10" x14ac:dyDescent="0.35">
      <c r="J557060" s="78">
        <v>1</v>
      </c>
    </row>
    <row r="557061" spans="10:10" x14ac:dyDescent="0.35">
      <c r="J557061" s="75">
        <v>1</v>
      </c>
    </row>
    <row r="557062" spans="10:10" x14ac:dyDescent="0.35">
      <c r="J557062" s="78">
        <v>1</v>
      </c>
    </row>
    <row r="557063" spans="10:10" x14ac:dyDescent="0.35">
      <c r="J557063" s="78">
        <v>4</v>
      </c>
    </row>
    <row r="557064" spans="10:10" x14ac:dyDescent="0.35">
      <c r="J557064" s="78">
        <v>0</v>
      </c>
    </row>
    <row r="557065" spans="10:10" x14ac:dyDescent="0.35">
      <c r="J557065" s="78">
        <v>0</v>
      </c>
    </row>
    <row r="557066" spans="10:10" x14ac:dyDescent="0.35">
      <c r="J557066" s="78">
        <v>0</v>
      </c>
    </row>
    <row r="557067" spans="10:10" x14ac:dyDescent="0.35">
      <c r="J557067" s="78">
        <v>0</v>
      </c>
    </row>
    <row r="557068" spans="10:10" x14ac:dyDescent="0.35">
      <c r="J557068" s="78">
        <v>2</v>
      </c>
    </row>
    <row r="557069" spans="10:10" x14ac:dyDescent="0.35">
      <c r="J557069" s="78">
        <v>0</v>
      </c>
    </row>
    <row r="557070" spans="10:10" x14ac:dyDescent="0.35">
      <c r="J557070" s="78"/>
    </row>
    <row r="557071" spans="10:10" x14ac:dyDescent="0.35">
      <c r="J557071" s="78"/>
    </row>
    <row r="557072" spans="10:10" x14ac:dyDescent="0.35">
      <c r="J557072" s="78"/>
    </row>
    <row r="557073" spans="10:10" x14ac:dyDescent="0.35">
      <c r="J557073" s="78"/>
    </row>
    <row r="557074" spans="10:10" x14ac:dyDescent="0.35">
      <c r="J557074" s="78"/>
    </row>
    <row r="557075" spans="10:10" x14ac:dyDescent="0.35">
      <c r="J557075" s="78"/>
    </row>
    <row r="557076" spans="10:10" x14ac:dyDescent="0.35">
      <c r="J557076" s="78"/>
    </row>
    <row r="557077" spans="10:10" x14ac:dyDescent="0.35">
      <c r="J557077" s="78"/>
    </row>
    <row r="557078" spans="10:10" x14ac:dyDescent="0.35">
      <c r="J557078" s="78"/>
    </row>
    <row r="557079" spans="10:10" x14ac:dyDescent="0.35">
      <c r="J557079" s="78"/>
    </row>
    <row r="557080" spans="10:10" x14ac:dyDescent="0.35">
      <c r="J557080" s="78"/>
    </row>
    <row r="557081" spans="10:10" x14ac:dyDescent="0.35">
      <c r="J557081" s="78"/>
    </row>
    <row r="573441" spans="10:10" ht="13" x14ac:dyDescent="0.35">
      <c r="J573441" s="79" t="s">
        <v>735</v>
      </c>
    </row>
    <row r="573442" spans="10:10" x14ac:dyDescent="0.35">
      <c r="J573442" s="78">
        <v>1</v>
      </c>
    </row>
    <row r="573443" spans="10:10" x14ac:dyDescent="0.35">
      <c r="J573443" s="78">
        <v>1</v>
      </c>
    </row>
    <row r="573444" spans="10:10" x14ac:dyDescent="0.35">
      <c r="J573444" s="78">
        <v>1</v>
      </c>
    </row>
    <row r="573445" spans="10:10" x14ac:dyDescent="0.35">
      <c r="J573445" s="75">
        <v>1</v>
      </c>
    </row>
    <row r="573446" spans="10:10" x14ac:dyDescent="0.35">
      <c r="J573446" s="78">
        <v>1</v>
      </c>
    </row>
    <row r="573447" spans="10:10" x14ac:dyDescent="0.35">
      <c r="J573447" s="78">
        <v>4</v>
      </c>
    </row>
    <row r="573448" spans="10:10" x14ac:dyDescent="0.35">
      <c r="J573448" s="78">
        <v>0</v>
      </c>
    </row>
    <row r="573449" spans="10:10" x14ac:dyDescent="0.35">
      <c r="J573449" s="78">
        <v>0</v>
      </c>
    </row>
    <row r="573450" spans="10:10" x14ac:dyDescent="0.35">
      <c r="J573450" s="78">
        <v>0</v>
      </c>
    </row>
    <row r="573451" spans="10:10" x14ac:dyDescent="0.35">
      <c r="J573451" s="78">
        <v>0</v>
      </c>
    </row>
    <row r="573452" spans="10:10" x14ac:dyDescent="0.35">
      <c r="J573452" s="78">
        <v>2</v>
      </c>
    </row>
    <row r="573453" spans="10:10" x14ac:dyDescent="0.35">
      <c r="J573453" s="78">
        <v>0</v>
      </c>
    </row>
    <row r="573454" spans="10:10" x14ac:dyDescent="0.35">
      <c r="J573454" s="78"/>
    </row>
    <row r="573455" spans="10:10" x14ac:dyDescent="0.35">
      <c r="J573455" s="78"/>
    </row>
    <row r="573456" spans="10:10" x14ac:dyDescent="0.35">
      <c r="J573456" s="78"/>
    </row>
    <row r="573457" spans="10:10" x14ac:dyDescent="0.35">
      <c r="J573457" s="78"/>
    </row>
    <row r="573458" spans="10:10" x14ac:dyDescent="0.35">
      <c r="J573458" s="78"/>
    </row>
    <row r="573459" spans="10:10" x14ac:dyDescent="0.35">
      <c r="J573459" s="78"/>
    </row>
    <row r="573460" spans="10:10" x14ac:dyDescent="0.35">
      <c r="J573460" s="78"/>
    </row>
    <row r="573461" spans="10:10" x14ac:dyDescent="0.35">
      <c r="J573461" s="78"/>
    </row>
    <row r="573462" spans="10:10" x14ac:dyDescent="0.35">
      <c r="J573462" s="78"/>
    </row>
    <row r="573463" spans="10:10" x14ac:dyDescent="0.35">
      <c r="J573463" s="78"/>
    </row>
    <row r="573464" spans="10:10" x14ac:dyDescent="0.35">
      <c r="J573464" s="78"/>
    </row>
    <row r="573465" spans="10:10" x14ac:dyDescent="0.35">
      <c r="J573465" s="78"/>
    </row>
    <row r="589825" spans="10:10" ht="13" x14ac:dyDescent="0.35">
      <c r="J589825" s="79" t="s">
        <v>735</v>
      </c>
    </row>
    <row r="589826" spans="10:10" x14ac:dyDescent="0.35">
      <c r="J589826" s="78">
        <v>1</v>
      </c>
    </row>
    <row r="589827" spans="10:10" x14ac:dyDescent="0.35">
      <c r="J589827" s="78">
        <v>1</v>
      </c>
    </row>
    <row r="589828" spans="10:10" x14ac:dyDescent="0.35">
      <c r="J589828" s="78">
        <v>1</v>
      </c>
    </row>
    <row r="589829" spans="10:10" x14ac:dyDescent="0.35">
      <c r="J589829" s="75">
        <v>1</v>
      </c>
    </row>
    <row r="589830" spans="10:10" x14ac:dyDescent="0.35">
      <c r="J589830" s="78">
        <v>1</v>
      </c>
    </row>
    <row r="589831" spans="10:10" x14ac:dyDescent="0.35">
      <c r="J589831" s="78">
        <v>4</v>
      </c>
    </row>
    <row r="589832" spans="10:10" x14ac:dyDescent="0.35">
      <c r="J589832" s="78">
        <v>0</v>
      </c>
    </row>
    <row r="589833" spans="10:10" x14ac:dyDescent="0.35">
      <c r="J589833" s="78">
        <v>0</v>
      </c>
    </row>
    <row r="589834" spans="10:10" x14ac:dyDescent="0.35">
      <c r="J589834" s="78">
        <v>0</v>
      </c>
    </row>
    <row r="589835" spans="10:10" x14ac:dyDescent="0.35">
      <c r="J589835" s="78">
        <v>0</v>
      </c>
    </row>
    <row r="589836" spans="10:10" x14ac:dyDescent="0.35">
      <c r="J589836" s="78">
        <v>2</v>
      </c>
    </row>
    <row r="589837" spans="10:10" x14ac:dyDescent="0.35">
      <c r="J589837" s="78">
        <v>0</v>
      </c>
    </row>
    <row r="589838" spans="10:10" x14ac:dyDescent="0.35">
      <c r="J589838" s="78"/>
    </row>
    <row r="589839" spans="10:10" x14ac:dyDescent="0.35">
      <c r="J589839" s="78"/>
    </row>
    <row r="589840" spans="10:10" x14ac:dyDescent="0.35">
      <c r="J589840" s="78"/>
    </row>
    <row r="589841" spans="10:10" x14ac:dyDescent="0.35">
      <c r="J589841" s="78"/>
    </row>
    <row r="589842" spans="10:10" x14ac:dyDescent="0.35">
      <c r="J589842" s="78"/>
    </row>
    <row r="589843" spans="10:10" x14ac:dyDescent="0.35">
      <c r="J589843" s="78"/>
    </row>
    <row r="589844" spans="10:10" x14ac:dyDescent="0.35">
      <c r="J589844" s="78"/>
    </row>
    <row r="589845" spans="10:10" x14ac:dyDescent="0.35">
      <c r="J589845" s="78"/>
    </row>
    <row r="589846" spans="10:10" x14ac:dyDescent="0.35">
      <c r="J589846" s="78"/>
    </row>
    <row r="589847" spans="10:10" x14ac:dyDescent="0.35">
      <c r="J589847" s="78"/>
    </row>
    <row r="589848" spans="10:10" x14ac:dyDescent="0.35">
      <c r="J589848" s="78"/>
    </row>
    <row r="589849" spans="10:10" x14ac:dyDescent="0.35">
      <c r="J589849" s="78"/>
    </row>
    <row r="606209" spans="10:10" ht="13" x14ac:dyDescent="0.35">
      <c r="J606209" s="79" t="s">
        <v>735</v>
      </c>
    </row>
    <row r="606210" spans="10:10" x14ac:dyDescent="0.35">
      <c r="J606210" s="78">
        <v>1</v>
      </c>
    </row>
    <row r="606211" spans="10:10" x14ac:dyDescent="0.35">
      <c r="J606211" s="78">
        <v>1</v>
      </c>
    </row>
    <row r="606212" spans="10:10" x14ac:dyDescent="0.35">
      <c r="J606212" s="78">
        <v>1</v>
      </c>
    </row>
    <row r="606213" spans="10:10" x14ac:dyDescent="0.35">
      <c r="J606213" s="75">
        <v>1</v>
      </c>
    </row>
    <row r="606214" spans="10:10" x14ac:dyDescent="0.35">
      <c r="J606214" s="78">
        <v>1</v>
      </c>
    </row>
    <row r="606215" spans="10:10" x14ac:dyDescent="0.35">
      <c r="J606215" s="78">
        <v>4</v>
      </c>
    </row>
    <row r="606216" spans="10:10" x14ac:dyDescent="0.35">
      <c r="J606216" s="78">
        <v>0</v>
      </c>
    </row>
    <row r="606217" spans="10:10" x14ac:dyDescent="0.35">
      <c r="J606217" s="78">
        <v>0</v>
      </c>
    </row>
    <row r="606218" spans="10:10" x14ac:dyDescent="0.35">
      <c r="J606218" s="78">
        <v>0</v>
      </c>
    </row>
    <row r="606219" spans="10:10" x14ac:dyDescent="0.35">
      <c r="J606219" s="78">
        <v>0</v>
      </c>
    </row>
    <row r="606220" spans="10:10" x14ac:dyDescent="0.35">
      <c r="J606220" s="78">
        <v>2</v>
      </c>
    </row>
    <row r="606221" spans="10:10" x14ac:dyDescent="0.35">
      <c r="J606221" s="78">
        <v>0</v>
      </c>
    </row>
    <row r="606222" spans="10:10" x14ac:dyDescent="0.35">
      <c r="J606222" s="78"/>
    </row>
    <row r="606223" spans="10:10" x14ac:dyDescent="0.35">
      <c r="J606223" s="78"/>
    </row>
    <row r="606224" spans="10:10" x14ac:dyDescent="0.35">
      <c r="J606224" s="78"/>
    </row>
    <row r="606225" spans="10:10" x14ac:dyDescent="0.35">
      <c r="J606225" s="78"/>
    </row>
    <row r="606226" spans="10:10" x14ac:dyDescent="0.35">
      <c r="J606226" s="78"/>
    </row>
    <row r="606227" spans="10:10" x14ac:dyDescent="0.35">
      <c r="J606227" s="78"/>
    </row>
    <row r="606228" spans="10:10" x14ac:dyDescent="0.35">
      <c r="J606228" s="78"/>
    </row>
    <row r="606229" spans="10:10" x14ac:dyDescent="0.35">
      <c r="J606229" s="78"/>
    </row>
    <row r="606230" spans="10:10" x14ac:dyDescent="0.35">
      <c r="J606230" s="78"/>
    </row>
    <row r="606231" spans="10:10" x14ac:dyDescent="0.35">
      <c r="J606231" s="78"/>
    </row>
    <row r="606232" spans="10:10" x14ac:dyDescent="0.35">
      <c r="J606232" s="78"/>
    </row>
    <row r="606233" spans="10:10" x14ac:dyDescent="0.35">
      <c r="J606233" s="78"/>
    </row>
    <row r="622593" spans="10:10" ht="13" x14ac:dyDescent="0.35">
      <c r="J622593" s="79" t="s">
        <v>735</v>
      </c>
    </row>
    <row r="622594" spans="10:10" x14ac:dyDescent="0.35">
      <c r="J622594" s="78">
        <v>1</v>
      </c>
    </row>
    <row r="622595" spans="10:10" x14ac:dyDescent="0.35">
      <c r="J622595" s="78">
        <v>1</v>
      </c>
    </row>
    <row r="622596" spans="10:10" x14ac:dyDescent="0.35">
      <c r="J622596" s="78">
        <v>1</v>
      </c>
    </row>
    <row r="622597" spans="10:10" x14ac:dyDescent="0.35">
      <c r="J622597" s="75">
        <v>1</v>
      </c>
    </row>
    <row r="622598" spans="10:10" x14ac:dyDescent="0.35">
      <c r="J622598" s="78">
        <v>1</v>
      </c>
    </row>
    <row r="622599" spans="10:10" x14ac:dyDescent="0.35">
      <c r="J622599" s="78">
        <v>4</v>
      </c>
    </row>
    <row r="622600" spans="10:10" x14ac:dyDescent="0.35">
      <c r="J622600" s="78">
        <v>0</v>
      </c>
    </row>
    <row r="622601" spans="10:10" x14ac:dyDescent="0.35">
      <c r="J622601" s="78">
        <v>0</v>
      </c>
    </row>
    <row r="622602" spans="10:10" x14ac:dyDescent="0.35">
      <c r="J622602" s="78">
        <v>0</v>
      </c>
    </row>
    <row r="622603" spans="10:10" x14ac:dyDescent="0.35">
      <c r="J622603" s="78">
        <v>0</v>
      </c>
    </row>
    <row r="622604" spans="10:10" x14ac:dyDescent="0.35">
      <c r="J622604" s="78">
        <v>2</v>
      </c>
    </row>
    <row r="622605" spans="10:10" x14ac:dyDescent="0.35">
      <c r="J622605" s="78">
        <v>0</v>
      </c>
    </row>
    <row r="622606" spans="10:10" x14ac:dyDescent="0.35">
      <c r="J622606" s="78"/>
    </row>
    <row r="622607" spans="10:10" x14ac:dyDescent="0.35">
      <c r="J622607" s="78"/>
    </row>
    <row r="622608" spans="10:10" x14ac:dyDescent="0.35">
      <c r="J622608" s="78"/>
    </row>
    <row r="622609" spans="10:10" x14ac:dyDescent="0.35">
      <c r="J622609" s="78"/>
    </row>
    <row r="622610" spans="10:10" x14ac:dyDescent="0.35">
      <c r="J622610" s="78"/>
    </row>
    <row r="622611" spans="10:10" x14ac:dyDescent="0.35">
      <c r="J622611" s="78"/>
    </row>
    <row r="622612" spans="10:10" x14ac:dyDescent="0.35">
      <c r="J622612" s="78"/>
    </row>
    <row r="622613" spans="10:10" x14ac:dyDescent="0.35">
      <c r="J622613" s="78"/>
    </row>
    <row r="622614" spans="10:10" x14ac:dyDescent="0.35">
      <c r="J622614" s="78"/>
    </row>
    <row r="622615" spans="10:10" x14ac:dyDescent="0.35">
      <c r="J622615" s="78"/>
    </row>
    <row r="622616" spans="10:10" x14ac:dyDescent="0.35">
      <c r="J622616" s="78"/>
    </row>
    <row r="622617" spans="10:10" x14ac:dyDescent="0.35">
      <c r="J622617" s="78"/>
    </row>
    <row r="638977" spans="10:10" ht="13" x14ac:dyDescent="0.35">
      <c r="J638977" s="79" t="s">
        <v>735</v>
      </c>
    </row>
    <row r="638978" spans="10:10" x14ac:dyDescent="0.35">
      <c r="J638978" s="78">
        <v>1</v>
      </c>
    </row>
    <row r="638979" spans="10:10" x14ac:dyDescent="0.35">
      <c r="J638979" s="78">
        <v>1</v>
      </c>
    </row>
    <row r="638980" spans="10:10" x14ac:dyDescent="0.35">
      <c r="J638980" s="78">
        <v>1</v>
      </c>
    </row>
    <row r="638981" spans="10:10" x14ac:dyDescent="0.35">
      <c r="J638981" s="75">
        <v>1</v>
      </c>
    </row>
    <row r="638982" spans="10:10" x14ac:dyDescent="0.35">
      <c r="J638982" s="78">
        <v>1</v>
      </c>
    </row>
    <row r="638983" spans="10:10" x14ac:dyDescent="0.35">
      <c r="J638983" s="78">
        <v>4</v>
      </c>
    </row>
    <row r="638984" spans="10:10" x14ac:dyDescent="0.35">
      <c r="J638984" s="78">
        <v>0</v>
      </c>
    </row>
    <row r="638985" spans="10:10" x14ac:dyDescent="0.35">
      <c r="J638985" s="78">
        <v>0</v>
      </c>
    </row>
    <row r="638986" spans="10:10" x14ac:dyDescent="0.35">
      <c r="J638986" s="78">
        <v>0</v>
      </c>
    </row>
    <row r="638987" spans="10:10" x14ac:dyDescent="0.35">
      <c r="J638987" s="78">
        <v>0</v>
      </c>
    </row>
    <row r="638988" spans="10:10" x14ac:dyDescent="0.35">
      <c r="J638988" s="78">
        <v>2</v>
      </c>
    </row>
    <row r="638989" spans="10:10" x14ac:dyDescent="0.35">
      <c r="J638989" s="78">
        <v>0</v>
      </c>
    </row>
    <row r="638990" spans="10:10" x14ac:dyDescent="0.35">
      <c r="J638990" s="78"/>
    </row>
    <row r="638991" spans="10:10" x14ac:dyDescent="0.35">
      <c r="J638991" s="78"/>
    </row>
    <row r="638992" spans="10:10" x14ac:dyDescent="0.35">
      <c r="J638992" s="78"/>
    </row>
    <row r="638993" spans="10:10" x14ac:dyDescent="0.35">
      <c r="J638993" s="78"/>
    </row>
    <row r="638994" spans="10:10" x14ac:dyDescent="0.35">
      <c r="J638994" s="78"/>
    </row>
    <row r="638995" spans="10:10" x14ac:dyDescent="0.35">
      <c r="J638995" s="78"/>
    </row>
    <row r="638996" spans="10:10" x14ac:dyDescent="0.35">
      <c r="J638996" s="78"/>
    </row>
    <row r="638997" spans="10:10" x14ac:dyDescent="0.35">
      <c r="J638997" s="78"/>
    </row>
    <row r="638998" spans="10:10" x14ac:dyDescent="0.35">
      <c r="J638998" s="78"/>
    </row>
    <row r="638999" spans="10:10" x14ac:dyDescent="0.35">
      <c r="J638999" s="78"/>
    </row>
    <row r="639000" spans="10:10" x14ac:dyDescent="0.35">
      <c r="J639000" s="78"/>
    </row>
    <row r="639001" spans="10:10" x14ac:dyDescent="0.35">
      <c r="J639001" s="78"/>
    </row>
    <row r="655361" spans="10:10" ht="13" x14ac:dyDescent="0.35">
      <c r="J655361" s="79" t="s">
        <v>735</v>
      </c>
    </row>
    <row r="655362" spans="10:10" x14ac:dyDescent="0.35">
      <c r="J655362" s="78">
        <v>1</v>
      </c>
    </row>
    <row r="655363" spans="10:10" x14ac:dyDescent="0.35">
      <c r="J655363" s="78">
        <v>1</v>
      </c>
    </row>
    <row r="655364" spans="10:10" x14ac:dyDescent="0.35">
      <c r="J655364" s="78">
        <v>1</v>
      </c>
    </row>
    <row r="655365" spans="10:10" x14ac:dyDescent="0.35">
      <c r="J655365" s="75">
        <v>1</v>
      </c>
    </row>
    <row r="655366" spans="10:10" x14ac:dyDescent="0.35">
      <c r="J655366" s="78">
        <v>1</v>
      </c>
    </row>
    <row r="655367" spans="10:10" x14ac:dyDescent="0.35">
      <c r="J655367" s="78">
        <v>4</v>
      </c>
    </row>
    <row r="655368" spans="10:10" x14ac:dyDescent="0.35">
      <c r="J655368" s="78">
        <v>0</v>
      </c>
    </row>
    <row r="655369" spans="10:10" x14ac:dyDescent="0.35">
      <c r="J655369" s="78">
        <v>0</v>
      </c>
    </row>
    <row r="655370" spans="10:10" x14ac:dyDescent="0.35">
      <c r="J655370" s="78">
        <v>0</v>
      </c>
    </row>
    <row r="655371" spans="10:10" x14ac:dyDescent="0.35">
      <c r="J655371" s="78">
        <v>0</v>
      </c>
    </row>
    <row r="655372" spans="10:10" x14ac:dyDescent="0.35">
      <c r="J655372" s="78">
        <v>2</v>
      </c>
    </row>
    <row r="655373" spans="10:10" x14ac:dyDescent="0.35">
      <c r="J655373" s="78">
        <v>0</v>
      </c>
    </row>
    <row r="655374" spans="10:10" x14ac:dyDescent="0.35">
      <c r="J655374" s="78"/>
    </row>
    <row r="655375" spans="10:10" x14ac:dyDescent="0.35">
      <c r="J655375" s="78"/>
    </row>
    <row r="655376" spans="10:10" x14ac:dyDescent="0.35">
      <c r="J655376" s="78"/>
    </row>
    <row r="655377" spans="10:10" x14ac:dyDescent="0.35">
      <c r="J655377" s="78"/>
    </row>
    <row r="655378" spans="10:10" x14ac:dyDescent="0.35">
      <c r="J655378" s="78"/>
    </row>
    <row r="655379" spans="10:10" x14ac:dyDescent="0.35">
      <c r="J655379" s="78"/>
    </row>
    <row r="655380" spans="10:10" x14ac:dyDescent="0.35">
      <c r="J655380" s="78"/>
    </row>
    <row r="655381" spans="10:10" x14ac:dyDescent="0.35">
      <c r="J655381" s="78"/>
    </row>
    <row r="655382" spans="10:10" x14ac:dyDescent="0.35">
      <c r="J655382" s="78"/>
    </row>
    <row r="655383" spans="10:10" x14ac:dyDescent="0.35">
      <c r="J655383" s="78"/>
    </row>
    <row r="655384" spans="10:10" x14ac:dyDescent="0.35">
      <c r="J655384" s="78"/>
    </row>
    <row r="655385" spans="10:10" x14ac:dyDescent="0.35">
      <c r="J655385" s="78"/>
    </row>
    <row r="671745" spans="10:10" ht="13" x14ac:dyDescent="0.35">
      <c r="J671745" s="79" t="s">
        <v>735</v>
      </c>
    </row>
    <row r="671746" spans="10:10" x14ac:dyDescent="0.35">
      <c r="J671746" s="78">
        <v>1</v>
      </c>
    </row>
    <row r="671747" spans="10:10" x14ac:dyDescent="0.35">
      <c r="J671747" s="78">
        <v>1</v>
      </c>
    </row>
    <row r="671748" spans="10:10" x14ac:dyDescent="0.35">
      <c r="J671748" s="78">
        <v>1</v>
      </c>
    </row>
    <row r="671749" spans="10:10" x14ac:dyDescent="0.35">
      <c r="J671749" s="75">
        <v>1</v>
      </c>
    </row>
    <row r="671750" spans="10:10" x14ac:dyDescent="0.35">
      <c r="J671750" s="78">
        <v>1</v>
      </c>
    </row>
    <row r="671751" spans="10:10" x14ac:dyDescent="0.35">
      <c r="J671751" s="78">
        <v>4</v>
      </c>
    </row>
    <row r="671752" spans="10:10" x14ac:dyDescent="0.35">
      <c r="J671752" s="78">
        <v>0</v>
      </c>
    </row>
    <row r="671753" spans="10:10" x14ac:dyDescent="0.35">
      <c r="J671753" s="78">
        <v>0</v>
      </c>
    </row>
    <row r="671754" spans="10:10" x14ac:dyDescent="0.35">
      <c r="J671754" s="78">
        <v>0</v>
      </c>
    </row>
    <row r="671755" spans="10:10" x14ac:dyDescent="0.35">
      <c r="J671755" s="78">
        <v>0</v>
      </c>
    </row>
    <row r="671756" spans="10:10" x14ac:dyDescent="0.35">
      <c r="J671756" s="78">
        <v>2</v>
      </c>
    </row>
    <row r="671757" spans="10:10" x14ac:dyDescent="0.35">
      <c r="J671757" s="78">
        <v>0</v>
      </c>
    </row>
    <row r="671758" spans="10:10" x14ac:dyDescent="0.35">
      <c r="J671758" s="78"/>
    </row>
    <row r="671759" spans="10:10" x14ac:dyDescent="0.35">
      <c r="J671759" s="78"/>
    </row>
    <row r="671760" spans="10:10" x14ac:dyDescent="0.35">
      <c r="J671760" s="78"/>
    </row>
    <row r="671761" spans="10:10" x14ac:dyDescent="0.35">
      <c r="J671761" s="78"/>
    </row>
    <row r="671762" spans="10:10" x14ac:dyDescent="0.35">
      <c r="J671762" s="78"/>
    </row>
    <row r="671763" spans="10:10" x14ac:dyDescent="0.35">
      <c r="J671763" s="78"/>
    </row>
    <row r="671764" spans="10:10" x14ac:dyDescent="0.35">
      <c r="J671764" s="78"/>
    </row>
    <row r="671765" spans="10:10" x14ac:dyDescent="0.35">
      <c r="J671765" s="78"/>
    </row>
    <row r="671766" spans="10:10" x14ac:dyDescent="0.35">
      <c r="J671766" s="78"/>
    </row>
    <row r="671767" spans="10:10" x14ac:dyDescent="0.35">
      <c r="J671767" s="78"/>
    </row>
    <row r="671768" spans="10:10" x14ac:dyDescent="0.35">
      <c r="J671768" s="78"/>
    </row>
    <row r="671769" spans="10:10" x14ac:dyDescent="0.35">
      <c r="J671769" s="78"/>
    </row>
    <row r="688129" spans="10:10" ht="13" x14ac:dyDescent="0.35">
      <c r="J688129" s="79" t="s">
        <v>735</v>
      </c>
    </row>
    <row r="688130" spans="10:10" x14ac:dyDescent="0.35">
      <c r="J688130" s="78">
        <v>1</v>
      </c>
    </row>
    <row r="688131" spans="10:10" x14ac:dyDescent="0.35">
      <c r="J688131" s="78">
        <v>1</v>
      </c>
    </row>
    <row r="688132" spans="10:10" x14ac:dyDescent="0.35">
      <c r="J688132" s="78">
        <v>1</v>
      </c>
    </row>
    <row r="688133" spans="10:10" x14ac:dyDescent="0.35">
      <c r="J688133" s="75">
        <v>1</v>
      </c>
    </row>
    <row r="688134" spans="10:10" x14ac:dyDescent="0.35">
      <c r="J688134" s="78">
        <v>1</v>
      </c>
    </row>
    <row r="688135" spans="10:10" x14ac:dyDescent="0.35">
      <c r="J688135" s="78">
        <v>4</v>
      </c>
    </row>
    <row r="688136" spans="10:10" x14ac:dyDescent="0.35">
      <c r="J688136" s="78">
        <v>0</v>
      </c>
    </row>
    <row r="688137" spans="10:10" x14ac:dyDescent="0.35">
      <c r="J688137" s="78">
        <v>0</v>
      </c>
    </row>
    <row r="688138" spans="10:10" x14ac:dyDescent="0.35">
      <c r="J688138" s="78">
        <v>0</v>
      </c>
    </row>
    <row r="688139" spans="10:10" x14ac:dyDescent="0.35">
      <c r="J688139" s="78">
        <v>0</v>
      </c>
    </row>
    <row r="688140" spans="10:10" x14ac:dyDescent="0.35">
      <c r="J688140" s="78">
        <v>2</v>
      </c>
    </row>
    <row r="688141" spans="10:10" x14ac:dyDescent="0.35">
      <c r="J688141" s="78">
        <v>0</v>
      </c>
    </row>
    <row r="688142" spans="10:10" x14ac:dyDescent="0.35">
      <c r="J688142" s="78"/>
    </row>
    <row r="688143" spans="10:10" x14ac:dyDescent="0.35">
      <c r="J688143" s="78"/>
    </row>
    <row r="688144" spans="10:10" x14ac:dyDescent="0.35">
      <c r="J688144" s="78"/>
    </row>
    <row r="688145" spans="10:10" x14ac:dyDescent="0.35">
      <c r="J688145" s="78"/>
    </row>
    <row r="688146" spans="10:10" x14ac:dyDescent="0.35">
      <c r="J688146" s="78"/>
    </row>
    <row r="688147" spans="10:10" x14ac:dyDescent="0.35">
      <c r="J688147" s="78"/>
    </row>
    <row r="688148" spans="10:10" x14ac:dyDescent="0.35">
      <c r="J688148" s="78"/>
    </row>
    <row r="688149" spans="10:10" x14ac:dyDescent="0.35">
      <c r="J688149" s="78"/>
    </row>
    <row r="688150" spans="10:10" x14ac:dyDescent="0.35">
      <c r="J688150" s="78"/>
    </row>
    <row r="688151" spans="10:10" x14ac:dyDescent="0.35">
      <c r="J688151" s="78"/>
    </row>
    <row r="688152" spans="10:10" x14ac:dyDescent="0.35">
      <c r="J688152" s="78"/>
    </row>
    <row r="688153" spans="10:10" x14ac:dyDescent="0.35">
      <c r="J688153" s="78"/>
    </row>
    <row r="704513" spans="10:10" ht="13" x14ac:dyDescent="0.35">
      <c r="J704513" s="79" t="s">
        <v>735</v>
      </c>
    </row>
    <row r="704514" spans="10:10" x14ac:dyDescent="0.35">
      <c r="J704514" s="78">
        <v>1</v>
      </c>
    </row>
    <row r="704515" spans="10:10" x14ac:dyDescent="0.35">
      <c r="J704515" s="78">
        <v>1</v>
      </c>
    </row>
    <row r="704516" spans="10:10" x14ac:dyDescent="0.35">
      <c r="J704516" s="78">
        <v>1</v>
      </c>
    </row>
    <row r="704517" spans="10:10" x14ac:dyDescent="0.35">
      <c r="J704517" s="75">
        <v>1</v>
      </c>
    </row>
    <row r="704518" spans="10:10" x14ac:dyDescent="0.35">
      <c r="J704518" s="78">
        <v>1</v>
      </c>
    </row>
    <row r="704519" spans="10:10" x14ac:dyDescent="0.35">
      <c r="J704519" s="78">
        <v>4</v>
      </c>
    </row>
    <row r="704520" spans="10:10" x14ac:dyDescent="0.35">
      <c r="J704520" s="78">
        <v>0</v>
      </c>
    </row>
    <row r="704521" spans="10:10" x14ac:dyDescent="0.35">
      <c r="J704521" s="78">
        <v>0</v>
      </c>
    </row>
    <row r="704522" spans="10:10" x14ac:dyDescent="0.35">
      <c r="J704522" s="78">
        <v>0</v>
      </c>
    </row>
    <row r="704523" spans="10:10" x14ac:dyDescent="0.35">
      <c r="J704523" s="78">
        <v>0</v>
      </c>
    </row>
    <row r="704524" spans="10:10" x14ac:dyDescent="0.35">
      <c r="J704524" s="78">
        <v>2</v>
      </c>
    </row>
    <row r="704525" spans="10:10" x14ac:dyDescent="0.35">
      <c r="J704525" s="78">
        <v>0</v>
      </c>
    </row>
    <row r="704526" spans="10:10" x14ac:dyDescent="0.35">
      <c r="J704526" s="78"/>
    </row>
    <row r="704527" spans="10:10" x14ac:dyDescent="0.35">
      <c r="J704527" s="78"/>
    </row>
    <row r="704528" spans="10:10" x14ac:dyDescent="0.35">
      <c r="J704528" s="78"/>
    </row>
    <row r="704529" spans="10:10" x14ac:dyDescent="0.35">
      <c r="J704529" s="78"/>
    </row>
    <row r="704530" spans="10:10" x14ac:dyDescent="0.35">
      <c r="J704530" s="78"/>
    </row>
    <row r="704531" spans="10:10" x14ac:dyDescent="0.35">
      <c r="J704531" s="78"/>
    </row>
    <row r="704532" spans="10:10" x14ac:dyDescent="0.35">
      <c r="J704532" s="78"/>
    </row>
    <row r="704533" spans="10:10" x14ac:dyDescent="0.35">
      <c r="J704533" s="78"/>
    </row>
    <row r="704534" spans="10:10" x14ac:dyDescent="0.35">
      <c r="J704534" s="78"/>
    </row>
    <row r="704535" spans="10:10" x14ac:dyDescent="0.35">
      <c r="J704535" s="78"/>
    </row>
    <row r="704536" spans="10:10" x14ac:dyDescent="0.35">
      <c r="J704536" s="78"/>
    </row>
    <row r="704537" spans="10:10" x14ac:dyDescent="0.35">
      <c r="J704537" s="78"/>
    </row>
    <row r="720897" spans="10:10" ht="13" x14ac:dyDescent="0.35">
      <c r="J720897" s="79" t="s">
        <v>735</v>
      </c>
    </row>
    <row r="720898" spans="10:10" x14ac:dyDescent="0.35">
      <c r="J720898" s="78">
        <v>1</v>
      </c>
    </row>
    <row r="720899" spans="10:10" x14ac:dyDescent="0.35">
      <c r="J720899" s="78">
        <v>1</v>
      </c>
    </row>
    <row r="720900" spans="10:10" x14ac:dyDescent="0.35">
      <c r="J720900" s="78">
        <v>1</v>
      </c>
    </row>
    <row r="720901" spans="10:10" x14ac:dyDescent="0.35">
      <c r="J720901" s="75">
        <v>1</v>
      </c>
    </row>
    <row r="720902" spans="10:10" x14ac:dyDescent="0.35">
      <c r="J720902" s="78">
        <v>1</v>
      </c>
    </row>
    <row r="720903" spans="10:10" x14ac:dyDescent="0.35">
      <c r="J720903" s="78">
        <v>4</v>
      </c>
    </row>
    <row r="720904" spans="10:10" x14ac:dyDescent="0.35">
      <c r="J720904" s="78">
        <v>0</v>
      </c>
    </row>
    <row r="720905" spans="10:10" x14ac:dyDescent="0.35">
      <c r="J720905" s="78">
        <v>0</v>
      </c>
    </row>
    <row r="720906" spans="10:10" x14ac:dyDescent="0.35">
      <c r="J720906" s="78">
        <v>0</v>
      </c>
    </row>
    <row r="720907" spans="10:10" x14ac:dyDescent="0.35">
      <c r="J720907" s="78">
        <v>0</v>
      </c>
    </row>
    <row r="720908" spans="10:10" x14ac:dyDescent="0.35">
      <c r="J720908" s="78">
        <v>2</v>
      </c>
    </row>
    <row r="720909" spans="10:10" x14ac:dyDescent="0.35">
      <c r="J720909" s="78">
        <v>0</v>
      </c>
    </row>
    <row r="720910" spans="10:10" x14ac:dyDescent="0.35">
      <c r="J720910" s="78"/>
    </row>
    <row r="720911" spans="10:10" x14ac:dyDescent="0.35">
      <c r="J720911" s="78"/>
    </row>
    <row r="720912" spans="10:10" x14ac:dyDescent="0.35">
      <c r="J720912" s="78"/>
    </row>
    <row r="720913" spans="10:10" x14ac:dyDescent="0.35">
      <c r="J720913" s="78"/>
    </row>
    <row r="720914" spans="10:10" x14ac:dyDescent="0.35">
      <c r="J720914" s="78"/>
    </row>
    <row r="720915" spans="10:10" x14ac:dyDescent="0.35">
      <c r="J720915" s="78"/>
    </row>
    <row r="720916" spans="10:10" x14ac:dyDescent="0.35">
      <c r="J720916" s="78"/>
    </row>
    <row r="720917" spans="10:10" x14ac:dyDescent="0.35">
      <c r="J720917" s="78"/>
    </row>
    <row r="720918" spans="10:10" x14ac:dyDescent="0.35">
      <c r="J720918" s="78"/>
    </row>
    <row r="720919" spans="10:10" x14ac:dyDescent="0.35">
      <c r="J720919" s="78"/>
    </row>
    <row r="720920" spans="10:10" x14ac:dyDescent="0.35">
      <c r="J720920" s="78"/>
    </row>
    <row r="720921" spans="10:10" x14ac:dyDescent="0.35">
      <c r="J720921" s="78"/>
    </row>
    <row r="737281" spans="10:10" ht="13" x14ac:dyDescent="0.35">
      <c r="J737281" s="79" t="s">
        <v>735</v>
      </c>
    </row>
    <row r="737282" spans="10:10" x14ac:dyDescent="0.35">
      <c r="J737282" s="78">
        <v>1</v>
      </c>
    </row>
    <row r="737283" spans="10:10" x14ac:dyDescent="0.35">
      <c r="J737283" s="78">
        <v>1</v>
      </c>
    </row>
    <row r="737284" spans="10:10" x14ac:dyDescent="0.35">
      <c r="J737284" s="78">
        <v>1</v>
      </c>
    </row>
    <row r="737285" spans="10:10" x14ac:dyDescent="0.35">
      <c r="J737285" s="75">
        <v>1</v>
      </c>
    </row>
    <row r="737286" spans="10:10" x14ac:dyDescent="0.35">
      <c r="J737286" s="78">
        <v>1</v>
      </c>
    </row>
    <row r="737287" spans="10:10" x14ac:dyDescent="0.35">
      <c r="J737287" s="78">
        <v>4</v>
      </c>
    </row>
    <row r="737288" spans="10:10" x14ac:dyDescent="0.35">
      <c r="J737288" s="78">
        <v>0</v>
      </c>
    </row>
    <row r="737289" spans="10:10" x14ac:dyDescent="0.35">
      <c r="J737289" s="78">
        <v>0</v>
      </c>
    </row>
    <row r="737290" spans="10:10" x14ac:dyDescent="0.35">
      <c r="J737290" s="78">
        <v>0</v>
      </c>
    </row>
    <row r="737291" spans="10:10" x14ac:dyDescent="0.35">
      <c r="J737291" s="78">
        <v>0</v>
      </c>
    </row>
    <row r="737292" spans="10:10" x14ac:dyDescent="0.35">
      <c r="J737292" s="78">
        <v>2</v>
      </c>
    </row>
    <row r="737293" spans="10:10" x14ac:dyDescent="0.35">
      <c r="J737293" s="78">
        <v>0</v>
      </c>
    </row>
    <row r="737294" spans="10:10" x14ac:dyDescent="0.35">
      <c r="J737294" s="78"/>
    </row>
    <row r="737295" spans="10:10" x14ac:dyDescent="0.35">
      <c r="J737295" s="78"/>
    </row>
    <row r="737296" spans="10:10" x14ac:dyDescent="0.35">
      <c r="J737296" s="78"/>
    </row>
    <row r="737297" spans="10:10" x14ac:dyDescent="0.35">
      <c r="J737297" s="78"/>
    </row>
    <row r="737298" spans="10:10" x14ac:dyDescent="0.35">
      <c r="J737298" s="78"/>
    </row>
    <row r="737299" spans="10:10" x14ac:dyDescent="0.35">
      <c r="J737299" s="78"/>
    </row>
    <row r="737300" spans="10:10" x14ac:dyDescent="0.35">
      <c r="J737300" s="78"/>
    </row>
    <row r="737301" spans="10:10" x14ac:dyDescent="0.35">
      <c r="J737301" s="78"/>
    </row>
    <row r="737302" spans="10:10" x14ac:dyDescent="0.35">
      <c r="J737302" s="78"/>
    </row>
    <row r="737303" spans="10:10" x14ac:dyDescent="0.35">
      <c r="J737303" s="78"/>
    </row>
    <row r="737304" spans="10:10" x14ac:dyDescent="0.35">
      <c r="J737304" s="78"/>
    </row>
    <row r="737305" spans="10:10" x14ac:dyDescent="0.35">
      <c r="J737305" s="78"/>
    </row>
    <row r="753665" spans="10:10" ht="13" x14ac:dyDescent="0.35">
      <c r="J753665" s="79" t="s">
        <v>735</v>
      </c>
    </row>
    <row r="753666" spans="10:10" x14ac:dyDescent="0.35">
      <c r="J753666" s="78">
        <v>1</v>
      </c>
    </row>
    <row r="753667" spans="10:10" x14ac:dyDescent="0.35">
      <c r="J753667" s="78">
        <v>1</v>
      </c>
    </row>
    <row r="753668" spans="10:10" x14ac:dyDescent="0.35">
      <c r="J753668" s="78">
        <v>1</v>
      </c>
    </row>
    <row r="753669" spans="10:10" x14ac:dyDescent="0.35">
      <c r="J753669" s="75">
        <v>1</v>
      </c>
    </row>
    <row r="753670" spans="10:10" x14ac:dyDescent="0.35">
      <c r="J753670" s="78">
        <v>1</v>
      </c>
    </row>
    <row r="753671" spans="10:10" x14ac:dyDescent="0.35">
      <c r="J753671" s="78">
        <v>4</v>
      </c>
    </row>
    <row r="753672" spans="10:10" x14ac:dyDescent="0.35">
      <c r="J753672" s="78">
        <v>0</v>
      </c>
    </row>
    <row r="753673" spans="10:10" x14ac:dyDescent="0.35">
      <c r="J753673" s="78">
        <v>0</v>
      </c>
    </row>
    <row r="753674" spans="10:10" x14ac:dyDescent="0.35">
      <c r="J753674" s="78">
        <v>0</v>
      </c>
    </row>
    <row r="753675" spans="10:10" x14ac:dyDescent="0.35">
      <c r="J753675" s="78">
        <v>0</v>
      </c>
    </row>
    <row r="753676" spans="10:10" x14ac:dyDescent="0.35">
      <c r="J753676" s="78">
        <v>2</v>
      </c>
    </row>
    <row r="753677" spans="10:10" x14ac:dyDescent="0.35">
      <c r="J753677" s="78">
        <v>0</v>
      </c>
    </row>
    <row r="753678" spans="10:10" x14ac:dyDescent="0.35">
      <c r="J753678" s="78"/>
    </row>
    <row r="753679" spans="10:10" x14ac:dyDescent="0.35">
      <c r="J753679" s="78"/>
    </row>
    <row r="753680" spans="10:10" x14ac:dyDescent="0.35">
      <c r="J753680" s="78"/>
    </row>
    <row r="753681" spans="10:10" x14ac:dyDescent="0.35">
      <c r="J753681" s="78"/>
    </row>
    <row r="753682" spans="10:10" x14ac:dyDescent="0.35">
      <c r="J753682" s="78"/>
    </row>
    <row r="753683" spans="10:10" x14ac:dyDescent="0.35">
      <c r="J753683" s="78"/>
    </row>
    <row r="753684" spans="10:10" x14ac:dyDescent="0.35">
      <c r="J753684" s="78"/>
    </row>
    <row r="753685" spans="10:10" x14ac:dyDescent="0.35">
      <c r="J753685" s="78"/>
    </row>
    <row r="753686" spans="10:10" x14ac:dyDescent="0.35">
      <c r="J753686" s="78"/>
    </row>
    <row r="753687" spans="10:10" x14ac:dyDescent="0.35">
      <c r="J753687" s="78"/>
    </row>
    <row r="753688" spans="10:10" x14ac:dyDescent="0.35">
      <c r="J753688" s="78"/>
    </row>
    <row r="753689" spans="10:10" x14ac:dyDescent="0.35">
      <c r="J753689" s="78"/>
    </row>
    <row r="770049" spans="10:10" ht="13" x14ac:dyDescent="0.35">
      <c r="J770049" s="79" t="s">
        <v>735</v>
      </c>
    </row>
    <row r="770050" spans="10:10" x14ac:dyDescent="0.35">
      <c r="J770050" s="78">
        <v>1</v>
      </c>
    </row>
    <row r="770051" spans="10:10" x14ac:dyDescent="0.35">
      <c r="J770051" s="78">
        <v>1</v>
      </c>
    </row>
    <row r="770052" spans="10:10" x14ac:dyDescent="0.35">
      <c r="J770052" s="78">
        <v>1</v>
      </c>
    </row>
    <row r="770053" spans="10:10" x14ac:dyDescent="0.35">
      <c r="J770053" s="75">
        <v>1</v>
      </c>
    </row>
    <row r="770054" spans="10:10" x14ac:dyDescent="0.35">
      <c r="J770054" s="78">
        <v>1</v>
      </c>
    </row>
    <row r="770055" spans="10:10" x14ac:dyDescent="0.35">
      <c r="J770055" s="78">
        <v>4</v>
      </c>
    </row>
    <row r="770056" spans="10:10" x14ac:dyDescent="0.35">
      <c r="J770056" s="78">
        <v>0</v>
      </c>
    </row>
    <row r="770057" spans="10:10" x14ac:dyDescent="0.35">
      <c r="J770057" s="78">
        <v>0</v>
      </c>
    </row>
    <row r="770058" spans="10:10" x14ac:dyDescent="0.35">
      <c r="J770058" s="78">
        <v>0</v>
      </c>
    </row>
    <row r="770059" spans="10:10" x14ac:dyDescent="0.35">
      <c r="J770059" s="78">
        <v>0</v>
      </c>
    </row>
    <row r="770060" spans="10:10" x14ac:dyDescent="0.35">
      <c r="J770060" s="78">
        <v>2</v>
      </c>
    </row>
    <row r="770061" spans="10:10" x14ac:dyDescent="0.35">
      <c r="J770061" s="78">
        <v>0</v>
      </c>
    </row>
    <row r="770062" spans="10:10" x14ac:dyDescent="0.35">
      <c r="J770062" s="78"/>
    </row>
    <row r="770063" spans="10:10" x14ac:dyDescent="0.35">
      <c r="J770063" s="78"/>
    </row>
    <row r="770064" spans="10:10" x14ac:dyDescent="0.35">
      <c r="J770064" s="78"/>
    </row>
    <row r="770065" spans="10:10" x14ac:dyDescent="0.35">
      <c r="J770065" s="78"/>
    </row>
    <row r="770066" spans="10:10" x14ac:dyDescent="0.35">
      <c r="J770066" s="78"/>
    </row>
    <row r="770067" spans="10:10" x14ac:dyDescent="0.35">
      <c r="J770067" s="78"/>
    </row>
    <row r="770068" spans="10:10" x14ac:dyDescent="0.35">
      <c r="J770068" s="78"/>
    </row>
    <row r="770069" spans="10:10" x14ac:dyDescent="0.35">
      <c r="J770069" s="78"/>
    </row>
    <row r="770070" spans="10:10" x14ac:dyDescent="0.35">
      <c r="J770070" s="78"/>
    </row>
    <row r="770071" spans="10:10" x14ac:dyDescent="0.35">
      <c r="J770071" s="78"/>
    </row>
    <row r="770072" spans="10:10" x14ac:dyDescent="0.35">
      <c r="J770072" s="78"/>
    </row>
    <row r="770073" spans="10:10" x14ac:dyDescent="0.35">
      <c r="J770073" s="78"/>
    </row>
    <row r="786433" spans="10:10" ht="13" x14ac:dyDescent="0.35">
      <c r="J786433" s="79" t="s">
        <v>735</v>
      </c>
    </row>
    <row r="786434" spans="10:10" x14ac:dyDescent="0.35">
      <c r="J786434" s="78">
        <v>1</v>
      </c>
    </row>
    <row r="786435" spans="10:10" x14ac:dyDescent="0.35">
      <c r="J786435" s="78">
        <v>1</v>
      </c>
    </row>
    <row r="786436" spans="10:10" x14ac:dyDescent="0.35">
      <c r="J786436" s="78">
        <v>1</v>
      </c>
    </row>
    <row r="786437" spans="10:10" x14ac:dyDescent="0.35">
      <c r="J786437" s="75">
        <v>1</v>
      </c>
    </row>
    <row r="786438" spans="10:10" x14ac:dyDescent="0.35">
      <c r="J786438" s="78">
        <v>1</v>
      </c>
    </row>
    <row r="786439" spans="10:10" x14ac:dyDescent="0.35">
      <c r="J786439" s="78">
        <v>4</v>
      </c>
    </row>
    <row r="786440" spans="10:10" x14ac:dyDescent="0.35">
      <c r="J786440" s="78">
        <v>0</v>
      </c>
    </row>
    <row r="786441" spans="10:10" x14ac:dyDescent="0.35">
      <c r="J786441" s="78">
        <v>0</v>
      </c>
    </row>
    <row r="786442" spans="10:10" x14ac:dyDescent="0.35">
      <c r="J786442" s="78">
        <v>0</v>
      </c>
    </row>
    <row r="786443" spans="10:10" x14ac:dyDescent="0.35">
      <c r="J786443" s="78">
        <v>0</v>
      </c>
    </row>
    <row r="786444" spans="10:10" x14ac:dyDescent="0.35">
      <c r="J786444" s="78">
        <v>2</v>
      </c>
    </row>
    <row r="786445" spans="10:10" x14ac:dyDescent="0.35">
      <c r="J786445" s="78">
        <v>0</v>
      </c>
    </row>
    <row r="786446" spans="10:10" x14ac:dyDescent="0.35">
      <c r="J786446" s="78"/>
    </row>
    <row r="786447" spans="10:10" x14ac:dyDescent="0.35">
      <c r="J786447" s="78"/>
    </row>
    <row r="786448" spans="10:10" x14ac:dyDescent="0.35">
      <c r="J786448" s="78"/>
    </row>
    <row r="786449" spans="10:10" x14ac:dyDescent="0.35">
      <c r="J786449" s="78"/>
    </row>
    <row r="786450" spans="10:10" x14ac:dyDescent="0.35">
      <c r="J786450" s="78"/>
    </row>
    <row r="786451" spans="10:10" x14ac:dyDescent="0.35">
      <c r="J786451" s="78"/>
    </row>
    <row r="786452" spans="10:10" x14ac:dyDescent="0.35">
      <c r="J786452" s="78"/>
    </row>
    <row r="786453" spans="10:10" x14ac:dyDescent="0.35">
      <c r="J786453" s="78"/>
    </row>
    <row r="786454" spans="10:10" x14ac:dyDescent="0.35">
      <c r="J786454" s="78"/>
    </row>
    <row r="786455" spans="10:10" x14ac:dyDescent="0.35">
      <c r="J786455" s="78"/>
    </row>
    <row r="786456" spans="10:10" x14ac:dyDescent="0.35">
      <c r="J786456" s="78"/>
    </row>
    <row r="786457" spans="10:10" x14ac:dyDescent="0.35">
      <c r="J786457" s="78"/>
    </row>
    <row r="802817" spans="10:10" ht="13" x14ac:dyDescent="0.35">
      <c r="J802817" s="79" t="s">
        <v>735</v>
      </c>
    </row>
    <row r="802818" spans="10:10" x14ac:dyDescent="0.35">
      <c r="J802818" s="78">
        <v>1</v>
      </c>
    </row>
    <row r="802819" spans="10:10" x14ac:dyDescent="0.35">
      <c r="J802819" s="78">
        <v>1</v>
      </c>
    </row>
    <row r="802820" spans="10:10" x14ac:dyDescent="0.35">
      <c r="J802820" s="78">
        <v>1</v>
      </c>
    </row>
    <row r="802821" spans="10:10" x14ac:dyDescent="0.35">
      <c r="J802821" s="75">
        <v>1</v>
      </c>
    </row>
    <row r="802822" spans="10:10" x14ac:dyDescent="0.35">
      <c r="J802822" s="78">
        <v>1</v>
      </c>
    </row>
    <row r="802823" spans="10:10" x14ac:dyDescent="0.35">
      <c r="J802823" s="78">
        <v>4</v>
      </c>
    </row>
    <row r="802824" spans="10:10" x14ac:dyDescent="0.35">
      <c r="J802824" s="78">
        <v>0</v>
      </c>
    </row>
    <row r="802825" spans="10:10" x14ac:dyDescent="0.35">
      <c r="J802825" s="78">
        <v>0</v>
      </c>
    </row>
    <row r="802826" spans="10:10" x14ac:dyDescent="0.35">
      <c r="J802826" s="78">
        <v>0</v>
      </c>
    </row>
    <row r="802827" spans="10:10" x14ac:dyDescent="0.35">
      <c r="J802827" s="78">
        <v>0</v>
      </c>
    </row>
    <row r="802828" spans="10:10" x14ac:dyDescent="0.35">
      <c r="J802828" s="78">
        <v>2</v>
      </c>
    </row>
    <row r="802829" spans="10:10" x14ac:dyDescent="0.35">
      <c r="J802829" s="78">
        <v>0</v>
      </c>
    </row>
    <row r="802830" spans="10:10" x14ac:dyDescent="0.35">
      <c r="J802830" s="78"/>
    </row>
    <row r="802831" spans="10:10" x14ac:dyDescent="0.35">
      <c r="J802831" s="78"/>
    </row>
    <row r="802832" spans="10:10" x14ac:dyDescent="0.35">
      <c r="J802832" s="78"/>
    </row>
    <row r="802833" spans="10:10" x14ac:dyDescent="0.35">
      <c r="J802833" s="78"/>
    </row>
    <row r="802834" spans="10:10" x14ac:dyDescent="0.35">
      <c r="J802834" s="78"/>
    </row>
    <row r="802835" spans="10:10" x14ac:dyDescent="0.35">
      <c r="J802835" s="78"/>
    </row>
    <row r="802836" spans="10:10" x14ac:dyDescent="0.35">
      <c r="J802836" s="78"/>
    </row>
    <row r="802837" spans="10:10" x14ac:dyDescent="0.35">
      <c r="J802837" s="78"/>
    </row>
    <row r="802838" spans="10:10" x14ac:dyDescent="0.35">
      <c r="J802838" s="78"/>
    </row>
    <row r="802839" spans="10:10" x14ac:dyDescent="0.35">
      <c r="J802839" s="78"/>
    </row>
    <row r="802840" spans="10:10" x14ac:dyDescent="0.35">
      <c r="J802840" s="78"/>
    </row>
    <row r="802841" spans="10:10" x14ac:dyDescent="0.35">
      <c r="J802841" s="78"/>
    </row>
    <row r="819201" spans="10:10" ht="13" x14ac:dyDescent="0.35">
      <c r="J819201" s="79" t="s">
        <v>735</v>
      </c>
    </row>
    <row r="819202" spans="10:10" x14ac:dyDescent="0.35">
      <c r="J819202" s="78">
        <v>1</v>
      </c>
    </row>
    <row r="819203" spans="10:10" x14ac:dyDescent="0.35">
      <c r="J819203" s="78">
        <v>1</v>
      </c>
    </row>
    <row r="819204" spans="10:10" x14ac:dyDescent="0.35">
      <c r="J819204" s="78">
        <v>1</v>
      </c>
    </row>
    <row r="819205" spans="10:10" x14ac:dyDescent="0.35">
      <c r="J819205" s="75">
        <v>1</v>
      </c>
    </row>
    <row r="819206" spans="10:10" x14ac:dyDescent="0.35">
      <c r="J819206" s="78">
        <v>1</v>
      </c>
    </row>
    <row r="819207" spans="10:10" x14ac:dyDescent="0.35">
      <c r="J819207" s="78">
        <v>4</v>
      </c>
    </row>
    <row r="819208" spans="10:10" x14ac:dyDescent="0.35">
      <c r="J819208" s="78">
        <v>0</v>
      </c>
    </row>
    <row r="819209" spans="10:10" x14ac:dyDescent="0.35">
      <c r="J819209" s="78">
        <v>0</v>
      </c>
    </row>
    <row r="819210" spans="10:10" x14ac:dyDescent="0.35">
      <c r="J819210" s="78">
        <v>0</v>
      </c>
    </row>
    <row r="819211" spans="10:10" x14ac:dyDescent="0.35">
      <c r="J819211" s="78">
        <v>0</v>
      </c>
    </row>
    <row r="819212" spans="10:10" x14ac:dyDescent="0.35">
      <c r="J819212" s="78">
        <v>2</v>
      </c>
    </row>
    <row r="819213" spans="10:10" x14ac:dyDescent="0.35">
      <c r="J819213" s="78">
        <v>0</v>
      </c>
    </row>
    <row r="819214" spans="10:10" x14ac:dyDescent="0.35">
      <c r="J819214" s="78"/>
    </row>
    <row r="819215" spans="10:10" x14ac:dyDescent="0.35">
      <c r="J819215" s="78"/>
    </row>
    <row r="819216" spans="10:10" x14ac:dyDescent="0.35">
      <c r="J819216" s="78"/>
    </row>
    <row r="819217" spans="10:10" x14ac:dyDescent="0.35">
      <c r="J819217" s="78"/>
    </row>
    <row r="819218" spans="10:10" x14ac:dyDescent="0.35">
      <c r="J819218" s="78"/>
    </row>
    <row r="819219" spans="10:10" x14ac:dyDescent="0.35">
      <c r="J819219" s="78"/>
    </row>
    <row r="819220" spans="10:10" x14ac:dyDescent="0.35">
      <c r="J819220" s="78"/>
    </row>
    <row r="819221" spans="10:10" x14ac:dyDescent="0.35">
      <c r="J819221" s="78"/>
    </row>
    <row r="819222" spans="10:10" x14ac:dyDescent="0.35">
      <c r="J819222" s="78"/>
    </row>
    <row r="819223" spans="10:10" x14ac:dyDescent="0.35">
      <c r="J819223" s="78"/>
    </row>
    <row r="819224" spans="10:10" x14ac:dyDescent="0.35">
      <c r="J819224" s="78"/>
    </row>
    <row r="819225" spans="10:10" x14ac:dyDescent="0.35">
      <c r="J819225" s="78"/>
    </row>
    <row r="835585" spans="10:10" ht="13" x14ac:dyDescent="0.35">
      <c r="J835585" s="79" t="s">
        <v>735</v>
      </c>
    </row>
    <row r="835586" spans="10:10" x14ac:dyDescent="0.35">
      <c r="J835586" s="78">
        <v>1</v>
      </c>
    </row>
    <row r="835587" spans="10:10" x14ac:dyDescent="0.35">
      <c r="J835587" s="78">
        <v>1</v>
      </c>
    </row>
    <row r="835588" spans="10:10" x14ac:dyDescent="0.35">
      <c r="J835588" s="78">
        <v>1</v>
      </c>
    </row>
    <row r="835589" spans="10:10" x14ac:dyDescent="0.35">
      <c r="J835589" s="75">
        <v>1</v>
      </c>
    </row>
    <row r="835590" spans="10:10" x14ac:dyDescent="0.35">
      <c r="J835590" s="78">
        <v>1</v>
      </c>
    </row>
    <row r="835591" spans="10:10" x14ac:dyDescent="0.35">
      <c r="J835591" s="78">
        <v>4</v>
      </c>
    </row>
    <row r="835592" spans="10:10" x14ac:dyDescent="0.35">
      <c r="J835592" s="78">
        <v>0</v>
      </c>
    </row>
    <row r="835593" spans="10:10" x14ac:dyDescent="0.35">
      <c r="J835593" s="78">
        <v>0</v>
      </c>
    </row>
    <row r="835594" spans="10:10" x14ac:dyDescent="0.35">
      <c r="J835594" s="78">
        <v>0</v>
      </c>
    </row>
    <row r="835595" spans="10:10" x14ac:dyDescent="0.35">
      <c r="J835595" s="78">
        <v>0</v>
      </c>
    </row>
    <row r="835596" spans="10:10" x14ac:dyDescent="0.35">
      <c r="J835596" s="78">
        <v>2</v>
      </c>
    </row>
    <row r="835597" spans="10:10" x14ac:dyDescent="0.35">
      <c r="J835597" s="78">
        <v>0</v>
      </c>
    </row>
    <row r="835598" spans="10:10" x14ac:dyDescent="0.35">
      <c r="J835598" s="78"/>
    </row>
    <row r="835599" spans="10:10" x14ac:dyDescent="0.35">
      <c r="J835599" s="78"/>
    </row>
    <row r="835600" spans="10:10" x14ac:dyDescent="0.35">
      <c r="J835600" s="78"/>
    </row>
    <row r="835601" spans="10:10" x14ac:dyDescent="0.35">
      <c r="J835601" s="78"/>
    </row>
    <row r="835602" spans="10:10" x14ac:dyDescent="0.35">
      <c r="J835602" s="78"/>
    </row>
    <row r="835603" spans="10:10" x14ac:dyDescent="0.35">
      <c r="J835603" s="78"/>
    </row>
    <row r="835604" spans="10:10" x14ac:dyDescent="0.35">
      <c r="J835604" s="78"/>
    </row>
    <row r="835605" spans="10:10" x14ac:dyDescent="0.35">
      <c r="J835605" s="78"/>
    </row>
    <row r="835606" spans="10:10" x14ac:dyDescent="0.35">
      <c r="J835606" s="78"/>
    </row>
    <row r="835607" spans="10:10" x14ac:dyDescent="0.35">
      <c r="J835607" s="78"/>
    </row>
    <row r="835608" spans="10:10" x14ac:dyDescent="0.35">
      <c r="J835608" s="78"/>
    </row>
    <row r="835609" spans="10:10" x14ac:dyDescent="0.35">
      <c r="J835609" s="78"/>
    </row>
    <row r="851969" spans="10:10" ht="13" x14ac:dyDescent="0.35">
      <c r="J851969" s="79" t="s">
        <v>735</v>
      </c>
    </row>
    <row r="851970" spans="10:10" x14ac:dyDescent="0.35">
      <c r="J851970" s="78">
        <v>1</v>
      </c>
    </row>
    <row r="851971" spans="10:10" x14ac:dyDescent="0.35">
      <c r="J851971" s="78">
        <v>1</v>
      </c>
    </row>
    <row r="851972" spans="10:10" x14ac:dyDescent="0.35">
      <c r="J851972" s="78">
        <v>1</v>
      </c>
    </row>
    <row r="851973" spans="10:10" x14ac:dyDescent="0.35">
      <c r="J851973" s="75">
        <v>1</v>
      </c>
    </row>
    <row r="851974" spans="10:10" x14ac:dyDescent="0.35">
      <c r="J851974" s="78">
        <v>1</v>
      </c>
    </row>
    <row r="851975" spans="10:10" x14ac:dyDescent="0.35">
      <c r="J851975" s="78">
        <v>4</v>
      </c>
    </row>
    <row r="851976" spans="10:10" x14ac:dyDescent="0.35">
      <c r="J851976" s="78">
        <v>0</v>
      </c>
    </row>
    <row r="851977" spans="10:10" x14ac:dyDescent="0.35">
      <c r="J851977" s="78">
        <v>0</v>
      </c>
    </row>
    <row r="851978" spans="10:10" x14ac:dyDescent="0.35">
      <c r="J851978" s="78">
        <v>0</v>
      </c>
    </row>
    <row r="851979" spans="10:10" x14ac:dyDescent="0.35">
      <c r="J851979" s="78">
        <v>0</v>
      </c>
    </row>
    <row r="851980" spans="10:10" x14ac:dyDescent="0.35">
      <c r="J851980" s="78">
        <v>2</v>
      </c>
    </row>
    <row r="851981" spans="10:10" x14ac:dyDescent="0.35">
      <c r="J851981" s="78">
        <v>0</v>
      </c>
    </row>
    <row r="851982" spans="10:10" x14ac:dyDescent="0.35">
      <c r="J851982" s="78"/>
    </row>
    <row r="851983" spans="10:10" x14ac:dyDescent="0.35">
      <c r="J851983" s="78"/>
    </row>
    <row r="851984" spans="10:10" x14ac:dyDescent="0.35">
      <c r="J851984" s="78"/>
    </row>
    <row r="851985" spans="10:10" x14ac:dyDescent="0.35">
      <c r="J851985" s="78"/>
    </row>
    <row r="851986" spans="10:10" x14ac:dyDescent="0.35">
      <c r="J851986" s="78"/>
    </row>
    <row r="851987" spans="10:10" x14ac:dyDescent="0.35">
      <c r="J851987" s="78"/>
    </row>
    <row r="851988" spans="10:10" x14ac:dyDescent="0.35">
      <c r="J851988" s="78"/>
    </row>
    <row r="851989" spans="10:10" x14ac:dyDescent="0.35">
      <c r="J851989" s="78"/>
    </row>
    <row r="851990" spans="10:10" x14ac:dyDescent="0.35">
      <c r="J851990" s="78"/>
    </row>
    <row r="851991" spans="10:10" x14ac:dyDescent="0.35">
      <c r="J851991" s="78"/>
    </row>
    <row r="851992" spans="10:10" x14ac:dyDescent="0.35">
      <c r="J851992" s="78"/>
    </row>
    <row r="851993" spans="10:10" x14ac:dyDescent="0.35">
      <c r="J851993" s="78"/>
    </row>
    <row r="868353" spans="10:10" ht="13" x14ac:dyDescent="0.35">
      <c r="J868353" s="79" t="s">
        <v>735</v>
      </c>
    </row>
    <row r="868354" spans="10:10" x14ac:dyDescent="0.35">
      <c r="J868354" s="78">
        <v>1</v>
      </c>
    </row>
    <row r="868355" spans="10:10" x14ac:dyDescent="0.35">
      <c r="J868355" s="78">
        <v>1</v>
      </c>
    </row>
    <row r="868356" spans="10:10" x14ac:dyDescent="0.35">
      <c r="J868356" s="78">
        <v>1</v>
      </c>
    </row>
    <row r="868357" spans="10:10" x14ac:dyDescent="0.35">
      <c r="J868357" s="75">
        <v>1</v>
      </c>
    </row>
    <row r="868358" spans="10:10" x14ac:dyDescent="0.35">
      <c r="J868358" s="78">
        <v>1</v>
      </c>
    </row>
    <row r="868359" spans="10:10" x14ac:dyDescent="0.35">
      <c r="J868359" s="78">
        <v>4</v>
      </c>
    </row>
    <row r="868360" spans="10:10" x14ac:dyDescent="0.35">
      <c r="J868360" s="78">
        <v>0</v>
      </c>
    </row>
    <row r="868361" spans="10:10" x14ac:dyDescent="0.35">
      <c r="J868361" s="78">
        <v>0</v>
      </c>
    </row>
    <row r="868362" spans="10:10" x14ac:dyDescent="0.35">
      <c r="J868362" s="78">
        <v>0</v>
      </c>
    </row>
    <row r="868363" spans="10:10" x14ac:dyDescent="0.35">
      <c r="J868363" s="78">
        <v>0</v>
      </c>
    </row>
    <row r="868364" spans="10:10" x14ac:dyDescent="0.35">
      <c r="J868364" s="78">
        <v>2</v>
      </c>
    </row>
    <row r="868365" spans="10:10" x14ac:dyDescent="0.35">
      <c r="J868365" s="78">
        <v>0</v>
      </c>
    </row>
    <row r="868366" spans="10:10" x14ac:dyDescent="0.35">
      <c r="J868366" s="78"/>
    </row>
    <row r="868367" spans="10:10" x14ac:dyDescent="0.35">
      <c r="J868367" s="78"/>
    </row>
    <row r="868368" spans="10:10" x14ac:dyDescent="0.35">
      <c r="J868368" s="78"/>
    </row>
    <row r="868369" spans="10:10" x14ac:dyDescent="0.35">
      <c r="J868369" s="78"/>
    </row>
    <row r="868370" spans="10:10" x14ac:dyDescent="0.35">
      <c r="J868370" s="78"/>
    </row>
    <row r="868371" spans="10:10" x14ac:dyDescent="0.35">
      <c r="J868371" s="78"/>
    </row>
    <row r="868372" spans="10:10" x14ac:dyDescent="0.35">
      <c r="J868372" s="78"/>
    </row>
    <row r="868373" spans="10:10" x14ac:dyDescent="0.35">
      <c r="J868373" s="78"/>
    </row>
    <row r="868374" spans="10:10" x14ac:dyDescent="0.35">
      <c r="J868374" s="78"/>
    </row>
    <row r="868375" spans="10:10" x14ac:dyDescent="0.35">
      <c r="J868375" s="78"/>
    </row>
    <row r="868376" spans="10:10" x14ac:dyDescent="0.35">
      <c r="J868376" s="78"/>
    </row>
    <row r="868377" spans="10:10" x14ac:dyDescent="0.35">
      <c r="J868377" s="78"/>
    </row>
    <row r="884737" spans="10:10" ht="13" x14ac:dyDescent="0.35">
      <c r="J884737" s="79" t="s">
        <v>735</v>
      </c>
    </row>
    <row r="884738" spans="10:10" x14ac:dyDescent="0.35">
      <c r="J884738" s="78">
        <v>1</v>
      </c>
    </row>
    <row r="884739" spans="10:10" x14ac:dyDescent="0.35">
      <c r="J884739" s="78">
        <v>1</v>
      </c>
    </row>
    <row r="884740" spans="10:10" x14ac:dyDescent="0.35">
      <c r="J884740" s="78">
        <v>1</v>
      </c>
    </row>
    <row r="884741" spans="10:10" x14ac:dyDescent="0.35">
      <c r="J884741" s="75">
        <v>1</v>
      </c>
    </row>
    <row r="884742" spans="10:10" x14ac:dyDescent="0.35">
      <c r="J884742" s="78">
        <v>1</v>
      </c>
    </row>
    <row r="884743" spans="10:10" x14ac:dyDescent="0.35">
      <c r="J884743" s="78">
        <v>4</v>
      </c>
    </row>
    <row r="884744" spans="10:10" x14ac:dyDescent="0.35">
      <c r="J884744" s="78">
        <v>0</v>
      </c>
    </row>
    <row r="884745" spans="10:10" x14ac:dyDescent="0.35">
      <c r="J884745" s="78">
        <v>0</v>
      </c>
    </row>
    <row r="884746" spans="10:10" x14ac:dyDescent="0.35">
      <c r="J884746" s="78">
        <v>0</v>
      </c>
    </row>
    <row r="884747" spans="10:10" x14ac:dyDescent="0.35">
      <c r="J884747" s="78">
        <v>0</v>
      </c>
    </row>
    <row r="884748" spans="10:10" x14ac:dyDescent="0.35">
      <c r="J884748" s="78">
        <v>2</v>
      </c>
    </row>
    <row r="884749" spans="10:10" x14ac:dyDescent="0.35">
      <c r="J884749" s="78">
        <v>0</v>
      </c>
    </row>
    <row r="884750" spans="10:10" x14ac:dyDescent="0.35">
      <c r="J884750" s="78"/>
    </row>
    <row r="884751" spans="10:10" x14ac:dyDescent="0.35">
      <c r="J884751" s="78"/>
    </row>
    <row r="884752" spans="10:10" x14ac:dyDescent="0.35">
      <c r="J884752" s="78"/>
    </row>
    <row r="884753" spans="10:10" x14ac:dyDescent="0.35">
      <c r="J884753" s="78"/>
    </row>
    <row r="884754" spans="10:10" x14ac:dyDescent="0.35">
      <c r="J884754" s="78"/>
    </row>
    <row r="884755" spans="10:10" x14ac:dyDescent="0.35">
      <c r="J884755" s="78"/>
    </row>
    <row r="884756" spans="10:10" x14ac:dyDescent="0.35">
      <c r="J884756" s="78"/>
    </row>
    <row r="884757" spans="10:10" x14ac:dyDescent="0.35">
      <c r="J884757" s="78"/>
    </row>
    <row r="884758" spans="10:10" x14ac:dyDescent="0.35">
      <c r="J884758" s="78"/>
    </row>
    <row r="884759" spans="10:10" x14ac:dyDescent="0.35">
      <c r="J884759" s="78"/>
    </row>
    <row r="884760" spans="10:10" x14ac:dyDescent="0.35">
      <c r="J884760" s="78"/>
    </row>
    <row r="884761" spans="10:10" x14ac:dyDescent="0.35">
      <c r="J884761" s="78"/>
    </row>
    <row r="901121" spans="10:10" ht="13" x14ac:dyDescent="0.35">
      <c r="J901121" s="79" t="s">
        <v>735</v>
      </c>
    </row>
    <row r="901122" spans="10:10" x14ac:dyDescent="0.35">
      <c r="J901122" s="78">
        <v>1</v>
      </c>
    </row>
    <row r="901123" spans="10:10" x14ac:dyDescent="0.35">
      <c r="J901123" s="78">
        <v>1</v>
      </c>
    </row>
    <row r="901124" spans="10:10" x14ac:dyDescent="0.35">
      <c r="J901124" s="78">
        <v>1</v>
      </c>
    </row>
    <row r="901125" spans="10:10" x14ac:dyDescent="0.35">
      <c r="J901125" s="75">
        <v>1</v>
      </c>
    </row>
    <row r="901126" spans="10:10" x14ac:dyDescent="0.35">
      <c r="J901126" s="78">
        <v>1</v>
      </c>
    </row>
    <row r="901127" spans="10:10" x14ac:dyDescent="0.35">
      <c r="J901127" s="78">
        <v>4</v>
      </c>
    </row>
    <row r="901128" spans="10:10" x14ac:dyDescent="0.35">
      <c r="J901128" s="78">
        <v>0</v>
      </c>
    </row>
    <row r="901129" spans="10:10" x14ac:dyDescent="0.35">
      <c r="J901129" s="78">
        <v>0</v>
      </c>
    </row>
    <row r="901130" spans="10:10" x14ac:dyDescent="0.35">
      <c r="J901130" s="78">
        <v>0</v>
      </c>
    </row>
    <row r="901131" spans="10:10" x14ac:dyDescent="0.35">
      <c r="J901131" s="78">
        <v>0</v>
      </c>
    </row>
    <row r="901132" spans="10:10" x14ac:dyDescent="0.35">
      <c r="J901132" s="78">
        <v>2</v>
      </c>
    </row>
    <row r="901133" spans="10:10" x14ac:dyDescent="0.35">
      <c r="J901133" s="78">
        <v>0</v>
      </c>
    </row>
    <row r="901134" spans="10:10" x14ac:dyDescent="0.35">
      <c r="J901134" s="78"/>
    </row>
    <row r="901135" spans="10:10" x14ac:dyDescent="0.35">
      <c r="J901135" s="78"/>
    </row>
    <row r="901136" spans="10:10" x14ac:dyDescent="0.35">
      <c r="J901136" s="78"/>
    </row>
    <row r="901137" spans="10:10" x14ac:dyDescent="0.35">
      <c r="J901137" s="78"/>
    </row>
    <row r="901138" spans="10:10" x14ac:dyDescent="0.35">
      <c r="J901138" s="78"/>
    </row>
    <row r="901139" spans="10:10" x14ac:dyDescent="0.35">
      <c r="J901139" s="78"/>
    </row>
    <row r="901140" spans="10:10" x14ac:dyDescent="0.35">
      <c r="J901140" s="78"/>
    </row>
    <row r="901141" spans="10:10" x14ac:dyDescent="0.35">
      <c r="J901141" s="78"/>
    </row>
    <row r="901142" spans="10:10" x14ac:dyDescent="0.35">
      <c r="J901142" s="78"/>
    </row>
    <row r="901143" spans="10:10" x14ac:dyDescent="0.35">
      <c r="J901143" s="78"/>
    </row>
    <row r="901144" spans="10:10" x14ac:dyDescent="0.35">
      <c r="J901144" s="78"/>
    </row>
    <row r="901145" spans="10:10" x14ac:dyDescent="0.35">
      <c r="J901145" s="78"/>
    </row>
    <row r="917505" spans="10:10" ht="13" x14ac:dyDescent="0.35">
      <c r="J917505" s="79" t="s">
        <v>735</v>
      </c>
    </row>
    <row r="917506" spans="10:10" x14ac:dyDescent="0.35">
      <c r="J917506" s="78">
        <v>1</v>
      </c>
    </row>
    <row r="917507" spans="10:10" x14ac:dyDescent="0.35">
      <c r="J917507" s="78">
        <v>1</v>
      </c>
    </row>
    <row r="917508" spans="10:10" x14ac:dyDescent="0.35">
      <c r="J917508" s="78">
        <v>1</v>
      </c>
    </row>
    <row r="917509" spans="10:10" x14ac:dyDescent="0.35">
      <c r="J917509" s="75">
        <v>1</v>
      </c>
    </row>
    <row r="917510" spans="10:10" x14ac:dyDescent="0.35">
      <c r="J917510" s="78">
        <v>1</v>
      </c>
    </row>
    <row r="917511" spans="10:10" x14ac:dyDescent="0.35">
      <c r="J917511" s="78">
        <v>4</v>
      </c>
    </row>
    <row r="917512" spans="10:10" x14ac:dyDescent="0.35">
      <c r="J917512" s="78">
        <v>0</v>
      </c>
    </row>
    <row r="917513" spans="10:10" x14ac:dyDescent="0.35">
      <c r="J917513" s="78">
        <v>0</v>
      </c>
    </row>
    <row r="917514" spans="10:10" x14ac:dyDescent="0.35">
      <c r="J917514" s="78">
        <v>0</v>
      </c>
    </row>
    <row r="917515" spans="10:10" x14ac:dyDescent="0.35">
      <c r="J917515" s="78">
        <v>0</v>
      </c>
    </row>
    <row r="917516" spans="10:10" x14ac:dyDescent="0.35">
      <c r="J917516" s="78">
        <v>2</v>
      </c>
    </row>
    <row r="917517" spans="10:10" x14ac:dyDescent="0.35">
      <c r="J917517" s="78">
        <v>0</v>
      </c>
    </row>
    <row r="917518" spans="10:10" x14ac:dyDescent="0.35">
      <c r="J917518" s="78"/>
    </row>
    <row r="917519" spans="10:10" x14ac:dyDescent="0.35">
      <c r="J917519" s="78"/>
    </row>
    <row r="917520" spans="10:10" x14ac:dyDescent="0.35">
      <c r="J917520" s="78"/>
    </row>
    <row r="917521" spans="10:10" x14ac:dyDescent="0.35">
      <c r="J917521" s="78"/>
    </row>
    <row r="917522" spans="10:10" x14ac:dyDescent="0.35">
      <c r="J917522" s="78"/>
    </row>
    <row r="917523" spans="10:10" x14ac:dyDescent="0.35">
      <c r="J917523" s="78"/>
    </row>
    <row r="917524" spans="10:10" x14ac:dyDescent="0.35">
      <c r="J917524" s="78"/>
    </row>
    <row r="917525" spans="10:10" x14ac:dyDescent="0.35">
      <c r="J917525" s="78"/>
    </row>
    <row r="917526" spans="10:10" x14ac:dyDescent="0.35">
      <c r="J917526" s="78"/>
    </row>
    <row r="917527" spans="10:10" x14ac:dyDescent="0.35">
      <c r="J917527" s="78"/>
    </row>
    <row r="917528" spans="10:10" x14ac:dyDescent="0.35">
      <c r="J917528" s="78"/>
    </row>
    <row r="917529" spans="10:10" x14ac:dyDescent="0.35">
      <c r="J917529" s="78"/>
    </row>
    <row r="933889" spans="10:10" ht="13" x14ac:dyDescent="0.35">
      <c r="J933889" s="79" t="s">
        <v>735</v>
      </c>
    </row>
    <row r="933890" spans="10:10" x14ac:dyDescent="0.35">
      <c r="J933890" s="78">
        <v>1</v>
      </c>
    </row>
    <row r="933891" spans="10:10" x14ac:dyDescent="0.35">
      <c r="J933891" s="78">
        <v>1</v>
      </c>
    </row>
    <row r="933892" spans="10:10" x14ac:dyDescent="0.35">
      <c r="J933892" s="78">
        <v>1</v>
      </c>
    </row>
    <row r="933893" spans="10:10" x14ac:dyDescent="0.35">
      <c r="J933893" s="75">
        <v>1</v>
      </c>
    </row>
    <row r="933894" spans="10:10" x14ac:dyDescent="0.35">
      <c r="J933894" s="78">
        <v>1</v>
      </c>
    </row>
    <row r="933895" spans="10:10" x14ac:dyDescent="0.35">
      <c r="J933895" s="78">
        <v>4</v>
      </c>
    </row>
    <row r="933896" spans="10:10" x14ac:dyDescent="0.35">
      <c r="J933896" s="78">
        <v>0</v>
      </c>
    </row>
    <row r="933897" spans="10:10" x14ac:dyDescent="0.35">
      <c r="J933897" s="78">
        <v>0</v>
      </c>
    </row>
    <row r="933898" spans="10:10" x14ac:dyDescent="0.35">
      <c r="J933898" s="78">
        <v>0</v>
      </c>
    </row>
    <row r="933899" spans="10:10" x14ac:dyDescent="0.35">
      <c r="J933899" s="78">
        <v>0</v>
      </c>
    </row>
    <row r="933900" spans="10:10" x14ac:dyDescent="0.35">
      <c r="J933900" s="78">
        <v>2</v>
      </c>
    </row>
    <row r="933901" spans="10:10" x14ac:dyDescent="0.35">
      <c r="J933901" s="78">
        <v>0</v>
      </c>
    </row>
    <row r="933902" spans="10:10" x14ac:dyDescent="0.35">
      <c r="J933902" s="78"/>
    </row>
    <row r="933903" spans="10:10" x14ac:dyDescent="0.35">
      <c r="J933903" s="78"/>
    </row>
    <row r="933904" spans="10:10" x14ac:dyDescent="0.35">
      <c r="J933904" s="78"/>
    </row>
    <row r="933905" spans="10:10" x14ac:dyDescent="0.35">
      <c r="J933905" s="78"/>
    </row>
    <row r="933906" spans="10:10" x14ac:dyDescent="0.35">
      <c r="J933906" s="78"/>
    </row>
    <row r="933907" spans="10:10" x14ac:dyDescent="0.35">
      <c r="J933907" s="78"/>
    </row>
    <row r="933908" spans="10:10" x14ac:dyDescent="0.35">
      <c r="J933908" s="78"/>
    </row>
    <row r="933909" spans="10:10" x14ac:dyDescent="0.35">
      <c r="J933909" s="78"/>
    </row>
    <row r="933910" spans="10:10" x14ac:dyDescent="0.35">
      <c r="J933910" s="78"/>
    </row>
    <row r="933911" spans="10:10" x14ac:dyDescent="0.35">
      <c r="J933911" s="78"/>
    </row>
    <row r="933912" spans="10:10" x14ac:dyDescent="0.35">
      <c r="J933912" s="78"/>
    </row>
    <row r="933913" spans="10:10" x14ac:dyDescent="0.35">
      <c r="J933913" s="78"/>
    </row>
    <row r="950273" spans="10:10" ht="13" x14ac:dyDescent="0.35">
      <c r="J950273" s="79" t="s">
        <v>735</v>
      </c>
    </row>
    <row r="950274" spans="10:10" x14ac:dyDescent="0.35">
      <c r="J950274" s="78">
        <v>1</v>
      </c>
    </row>
    <row r="950275" spans="10:10" x14ac:dyDescent="0.35">
      <c r="J950275" s="78">
        <v>1</v>
      </c>
    </row>
    <row r="950276" spans="10:10" x14ac:dyDescent="0.35">
      <c r="J950276" s="78">
        <v>1</v>
      </c>
    </row>
    <row r="950277" spans="10:10" x14ac:dyDescent="0.35">
      <c r="J950277" s="75">
        <v>1</v>
      </c>
    </row>
    <row r="950278" spans="10:10" x14ac:dyDescent="0.35">
      <c r="J950278" s="78">
        <v>1</v>
      </c>
    </row>
    <row r="950279" spans="10:10" x14ac:dyDescent="0.35">
      <c r="J950279" s="78">
        <v>4</v>
      </c>
    </row>
    <row r="950280" spans="10:10" x14ac:dyDescent="0.35">
      <c r="J950280" s="78">
        <v>0</v>
      </c>
    </row>
    <row r="950281" spans="10:10" x14ac:dyDescent="0.35">
      <c r="J950281" s="78">
        <v>0</v>
      </c>
    </row>
    <row r="950282" spans="10:10" x14ac:dyDescent="0.35">
      <c r="J950282" s="78">
        <v>0</v>
      </c>
    </row>
    <row r="950283" spans="10:10" x14ac:dyDescent="0.35">
      <c r="J950283" s="78">
        <v>0</v>
      </c>
    </row>
    <row r="950284" spans="10:10" x14ac:dyDescent="0.35">
      <c r="J950284" s="78">
        <v>2</v>
      </c>
    </row>
    <row r="950285" spans="10:10" x14ac:dyDescent="0.35">
      <c r="J950285" s="78">
        <v>0</v>
      </c>
    </row>
    <row r="950286" spans="10:10" x14ac:dyDescent="0.35">
      <c r="J950286" s="78"/>
    </row>
    <row r="950287" spans="10:10" x14ac:dyDescent="0.35">
      <c r="J950287" s="78"/>
    </row>
    <row r="950288" spans="10:10" x14ac:dyDescent="0.35">
      <c r="J950288" s="78"/>
    </row>
    <row r="950289" spans="10:10" x14ac:dyDescent="0.35">
      <c r="J950289" s="78"/>
    </row>
    <row r="950290" spans="10:10" x14ac:dyDescent="0.35">
      <c r="J950290" s="78"/>
    </row>
    <row r="950291" spans="10:10" x14ac:dyDescent="0.35">
      <c r="J950291" s="78"/>
    </row>
    <row r="950292" spans="10:10" x14ac:dyDescent="0.35">
      <c r="J950292" s="78"/>
    </row>
    <row r="950293" spans="10:10" x14ac:dyDescent="0.35">
      <c r="J950293" s="78"/>
    </row>
    <row r="950294" spans="10:10" x14ac:dyDescent="0.35">
      <c r="J950294" s="78"/>
    </row>
    <row r="950295" spans="10:10" x14ac:dyDescent="0.35">
      <c r="J950295" s="78"/>
    </row>
    <row r="950296" spans="10:10" x14ac:dyDescent="0.35">
      <c r="J950296" s="78"/>
    </row>
    <row r="950297" spans="10:10" x14ac:dyDescent="0.35">
      <c r="J950297" s="78"/>
    </row>
    <row r="966657" spans="10:10" ht="13" x14ac:dyDescent="0.35">
      <c r="J966657" s="79" t="s">
        <v>735</v>
      </c>
    </row>
    <row r="966658" spans="10:10" x14ac:dyDescent="0.35">
      <c r="J966658" s="78">
        <v>1</v>
      </c>
    </row>
    <row r="966659" spans="10:10" x14ac:dyDescent="0.35">
      <c r="J966659" s="78">
        <v>1</v>
      </c>
    </row>
    <row r="966660" spans="10:10" x14ac:dyDescent="0.35">
      <c r="J966660" s="78">
        <v>1</v>
      </c>
    </row>
    <row r="966661" spans="10:10" x14ac:dyDescent="0.35">
      <c r="J966661" s="75">
        <v>1</v>
      </c>
    </row>
    <row r="966662" spans="10:10" x14ac:dyDescent="0.35">
      <c r="J966662" s="78">
        <v>1</v>
      </c>
    </row>
    <row r="966663" spans="10:10" x14ac:dyDescent="0.35">
      <c r="J966663" s="78">
        <v>4</v>
      </c>
    </row>
    <row r="966664" spans="10:10" x14ac:dyDescent="0.35">
      <c r="J966664" s="78">
        <v>0</v>
      </c>
    </row>
    <row r="966665" spans="10:10" x14ac:dyDescent="0.35">
      <c r="J966665" s="78">
        <v>0</v>
      </c>
    </row>
    <row r="966666" spans="10:10" x14ac:dyDescent="0.35">
      <c r="J966666" s="78">
        <v>0</v>
      </c>
    </row>
    <row r="966667" spans="10:10" x14ac:dyDescent="0.35">
      <c r="J966667" s="78">
        <v>0</v>
      </c>
    </row>
    <row r="966668" spans="10:10" x14ac:dyDescent="0.35">
      <c r="J966668" s="78">
        <v>2</v>
      </c>
    </row>
    <row r="966669" spans="10:10" x14ac:dyDescent="0.35">
      <c r="J966669" s="78">
        <v>0</v>
      </c>
    </row>
    <row r="966670" spans="10:10" x14ac:dyDescent="0.35">
      <c r="J966670" s="78"/>
    </row>
    <row r="966671" spans="10:10" x14ac:dyDescent="0.35">
      <c r="J966671" s="78"/>
    </row>
    <row r="966672" spans="10:10" x14ac:dyDescent="0.35">
      <c r="J966672" s="78"/>
    </row>
    <row r="966673" spans="10:10" x14ac:dyDescent="0.35">
      <c r="J966673" s="78"/>
    </row>
    <row r="966674" spans="10:10" x14ac:dyDescent="0.35">
      <c r="J966674" s="78"/>
    </row>
    <row r="966675" spans="10:10" x14ac:dyDescent="0.35">
      <c r="J966675" s="78"/>
    </row>
    <row r="966676" spans="10:10" x14ac:dyDescent="0.35">
      <c r="J966676" s="78"/>
    </row>
    <row r="966677" spans="10:10" x14ac:dyDescent="0.35">
      <c r="J966677" s="78"/>
    </row>
    <row r="966678" spans="10:10" x14ac:dyDescent="0.35">
      <c r="J966678" s="78"/>
    </row>
    <row r="966679" spans="10:10" x14ac:dyDescent="0.35">
      <c r="J966679" s="78"/>
    </row>
    <row r="966680" spans="10:10" x14ac:dyDescent="0.35">
      <c r="J966680" s="78"/>
    </row>
    <row r="966681" spans="10:10" x14ac:dyDescent="0.35">
      <c r="J966681" s="78"/>
    </row>
    <row r="983041" spans="10:10" ht="13" x14ac:dyDescent="0.35">
      <c r="J983041" s="79" t="s">
        <v>735</v>
      </c>
    </row>
    <row r="983042" spans="10:10" x14ac:dyDescent="0.35">
      <c r="J983042" s="78">
        <v>1</v>
      </c>
    </row>
    <row r="983043" spans="10:10" x14ac:dyDescent="0.35">
      <c r="J983043" s="78">
        <v>1</v>
      </c>
    </row>
    <row r="983044" spans="10:10" x14ac:dyDescent="0.35">
      <c r="J983044" s="78">
        <v>1</v>
      </c>
    </row>
    <row r="983045" spans="10:10" x14ac:dyDescent="0.35">
      <c r="J983045" s="75">
        <v>1</v>
      </c>
    </row>
    <row r="983046" spans="10:10" x14ac:dyDescent="0.35">
      <c r="J983046" s="78">
        <v>1</v>
      </c>
    </row>
    <row r="983047" spans="10:10" x14ac:dyDescent="0.35">
      <c r="J983047" s="78">
        <v>4</v>
      </c>
    </row>
    <row r="983048" spans="10:10" x14ac:dyDescent="0.35">
      <c r="J983048" s="78">
        <v>0</v>
      </c>
    </row>
    <row r="983049" spans="10:10" x14ac:dyDescent="0.35">
      <c r="J983049" s="78">
        <v>0</v>
      </c>
    </row>
    <row r="983050" spans="10:10" x14ac:dyDescent="0.35">
      <c r="J983050" s="78">
        <v>0</v>
      </c>
    </row>
    <row r="983051" spans="10:10" x14ac:dyDescent="0.35">
      <c r="J983051" s="78">
        <v>0</v>
      </c>
    </row>
    <row r="983052" spans="10:10" x14ac:dyDescent="0.35">
      <c r="J983052" s="78">
        <v>2</v>
      </c>
    </row>
    <row r="983053" spans="10:10" x14ac:dyDescent="0.35">
      <c r="J983053" s="78">
        <v>0</v>
      </c>
    </row>
    <row r="983054" spans="10:10" x14ac:dyDescent="0.35">
      <c r="J983054" s="78"/>
    </row>
    <row r="983055" spans="10:10" x14ac:dyDescent="0.35">
      <c r="J983055" s="78"/>
    </row>
    <row r="983056" spans="10:10" x14ac:dyDescent="0.35">
      <c r="J983056" s="78"/>
    </row>
    <row r="983057" spans="10:10" x14ac:dyDescent="0.35">
      <c r="J983057" s="78"/>
    </row>
    <row r="983058" spans="10:10" x14ac:dyDescent="0.35">
      <c r="J983058" s="78"/>
    </row>
    <row r="983059" spans="10:10" x14ac:dyDescent="0.35">
      <c r="J983059" s="78"/>
    </row>
    <row r="983060" spans="10:10" x14ac:dyDescent="0.35">
      <c r="J983060" s="78"/>
    </row>
    <row r="983061" spans="10:10" x14ac:dyDescent="0.35">
      <c r="J983061" s="78"/>
    </row>
    <row r="983062" spans="10:10" x14ac:dyDescent="0.35">
      <c r="J983062" s="78"/>
    </row>
    <row r="983063" spans="10:10" x14ac:dyDescent="0.35">
      <c r="J983063" s="78"/>
    </row>
    <row r="983064" spans="10:10" x14ac:dyDescent="0.35">
      <c r="J983064" s="78"/>
    </row>
    <row r="983065" spans="10:10" x14ac:dyDescent="0.35">
      <c r="J983065" s="78"/>
    </row>
    <row r="999425" spans="10:10" ht="13" x14ac:dyDescent="0.35">
      <c r="J999425" s="79" t="s">
        <v>735</v>
      </c>
    </row>
    <row r="999426" spans="10:10" x14ac:dyDescent="0.35">
      <c r="J999426" s="78">
        <v>1</v>
      </c>
    </row>
    <row r="999427" spans="10:10" x14ac:dyDescent="0.35">
      <c r="J999427" s="78">
        <v>1</v>
      </c>
    </row>
    <row r="999428" spans="10:10" x14ac:dyDescent="0.35">
      <c r="J999428" s="78">
        <v>1</v>
      </c>
    </row>
    <row r="999429" spans="10:10" x14ac:dyDescent="0.35">
      <c r="J999429" s="75">
        <v>1</v>
      </c>
    </row>
    <row r="999430" spans="10:10" x14ac:dyDescent="0.35">
      <c r="J999430" s="78">
        <v>1</v>
      </c>
    </row>
    <row r="999431" spans="10:10" x14ac:dyDescent="0.35">
      <c r="J999431" s="78">
        <v>4</v>
      </c>
    </row>
    <row r="999432" spans="10:10" x14ac:dyDescent="0.35">
      <c r="J999432" s="78">
        <v>0</v>
      </c>
    </row>
    <row r="999433" spans="10:10" x14ac:dyDescent="0.35">
      <c r="J999433" s="78">
        <v>0</v>
      </c>
    </row>
    <row r="999434" spans="10:10" x14ac:dyDescent="0.35">
      <c r="J999434" s="78">
        <v>0</v>
      </c>
    </row>
    <row r="999435" spans="10:10" x14ac:dyDescent="0.35">
      <c r="J999435" s="78">
        <v>0</v>
      </c>
    </row>
    <row r="999436" spans="10:10" x14ac:dyDescent="0.35">
      <c r="J999436" s="78">
        <v>2</v>
      </c>
    </row>
    <row r="999437" spans="10:10" x14ac:dyDescent="0.35">
      <c r="J999437" s="78">
        <v>0</v>
      </c>
    </row>
    <row r="999438" spans="10:10" x14ac:dyDescent="0.35">
      <c r="J999438" s="78"/>
    </row>
    <row r="999439" spans="10:10" x14ac:dyDescent="0.35">
      <c r="J999439" s="78"/>
    </row>
    <row r="999440" spans="10:10" x14ac:dyDescent="0.35">
      <c r="J999440" s="78"/>
    </row>
    <row r="999441" spans="10:10" x14ac:dyDescent="0.35">
      <c r="J999441" s="78"/>
    </row>
    <row r="999442" spans="10:10" x14ac:dyDescent="0.35">
      <c r="J999442" s="78"/>
    </row>
    <row r="999443" spans="10:10" x14ac:dyDescent="0.35">
      <c r="J999443" s="78"/>
    </row>
    <row r="999444" spans="10:10" x14ac:dyDescent="0.35">
      <c r="J999444" s="78"/>
    </row>
    <row r="999445" spans="10:10" x14ac:dyDescent="0.35">
      <c r="J999445" s="78"/>
    </row>
    <row r="999446" spans="10:10" x14ac:dyDescent="0.35">
      <c r="J999446" s="78"/>
    </row>
    <row r="999447" spans="10:10" x14ac:dyDescent="0.35">
      <c r="J999447" s="78"/>
    </row>
    <row r="999448" spans="10:10" x14ac:dyDescent="0.35">
      <c r="J999448" s="78"/>
    </row>
    <row r="999449" spans="10:10" x14ac:dyDescent="0.35">
      <c r="J999449" s="78"/>
    </row>
    <row r="1015809" spans="10:10" ht="13" x14ac:dyDescent="0.35">
      <c r="J1015809" s="79" t="s">
        <v>735</v>
      </c>
    </row>
    <row r="1015810" spans="10:10" x14ac:dyDescent="0.35">
      <c r="J1015810" s="78">
        <v>1</v>
      </c>
    </row>
    <row r="1015811" spans="10:10" x14ac:dyDescent="0.35">
      <c r="J1015811" s="78">
        <v>1</v>
      </c>
    </row>
    <row r="1015812" spans="10:10" x14ac:dyDescent="0.35">
      <c r="J1015812" s="78">
        <v>1</v>
      </c>
    </row>
    <row r="1015813" spans="10:10" x14ac:dyDescent="0.35">
      <c r="J1015813" s="75">
        <v>1</v>
      </c>
    </row>
    <row r="1015814" spans="10:10" x14ac:dyDescent="0.35">
      <c r="J1015814" s="78">
        <v>1</v>
      </c>
    </row>
    <row r="1015815" spans="10:10" x14ac:dyDescent="0.35">
      <c r="J1015815" s="78">
        <v>4</v>
      </c>
    </row>
    <row r="1015816" spans="10:10" x14ac:dyDescent="0.35">
      <c r="J1015816" s="78">
        <v>0</v>
      </c>
    </row>
    <row r="1015817" spans="10:10" x14ac:dyDescent="0.35">
      <c r="J1015817" s="78">
        <v>0</v>
      </c>
    </row>
    <row r="1015818" spans="10:10" x14ac:dyDescent="0.35">
      <c r="J1015818" s="78">
        <v>0</v>
      </c>
    </row>
    <row r="1015819" spans="10:10" x14ac:dyDescent="0.35">
      <c r="J1015819" s="78">
        <v>0</v>
      </c>
    </row>
    <row r="1015820" spans="10:10" x14ac:dyDescent="0.35">
      <c r="J1015820" s="78">
        <v>2</v>
      </c>
    </row>
    <row r="1015821" spans="10:10" x14ac:dyDescent="0.35">
      <c r="J1015821" s="78">
        <v>0</v>
      </c>
    </row>
    <row r="1015822" spans="10:10" x14ac:dyDescent="0.35">
      <c r="J1015822" s="78"/>
    </row>
    <row r="1015823" spans="10:10" x14ac:dyDescent="0.35">
      <c r="J1015823" s="78"/>
    </row>
    <row r="1015824" spans="10:10" x14ac:dyDescent="0.35">
      <c r="J1015824" s="78"/>
    </row>
    <row r="1015825" spans="10:10" x14ac:dyDescent="0.35">
      <c r="J1015825" s="78"/>
    </row>
    <row r="1015826" spans="10:10" x14ac:dyDescent="0.35">
      <c r="J1015826" s="78"/>
    </row>
    <row r="1015827" spans="10:10" x14ac:dyDescent="0.35">
      <c r="J1015827" s="78"/>
    </row>
    <row r="1015828" spans="10:10" x14ac:dyDescent="0.35">
      <c r="J1015828" s="78"/>
    </row>
    <row r="1015829" spans="10:10" x14ac:dyDescent="0.35">
      <c r="J1015829" s="78"/>
    </row>
    <row r="1015830" spans="10:10" x14ac:dyDescent="0.35">
      <c r="J1015830" s="78"/>
    </row>
    <row r="1015831" spans="10:10" x14ac:dyDescent="0.35">
      <c r="J1015831" s="78"/>
    </row>
    <row r="1015832" spans="10:10" x14ac:dyDescent="0.35">
      <c r="J1015832" s="78"/>
    </row>
    <row r="1015833" spans="10:10" x14ac:dyDescent="0.35">
      <c r="J1015833" s="78"/>
    </row>
    <row r="1032193" spans="10:10" ht="13" x14ac:dyDescent="0.35">
      <c r="J1032193" s="79" t="s">
        <v>735</v>
      </c>
    </row>
    <row r="1032194" spans="10:10" x14ac:dyDescent="0.35">
      <c r="J1032194" s="78">
        <v>1</v>
      </c>
    </row>
    <row r="1032195" spans="10:10" x14ac:dyDescent="0.35">
      <c r="J1032195" s="78">
        <v>1</v>
      </c>
    </row>
    <row r="1032196" spans="10:10" x14ac:dyDescent="0.35">
      <c r="J1032196" s="78">
        <v>1</v>
      </c>
    </row>
    <row r="1032197" spans="10:10" x14ac:dyDescent="0.35">
      <c r="J1032197" s="75">
        <v>1</v>
      </c>
    </row>
    <row r="1032198" spans="10:10" x14ac:dyDescent="0.35">
      <c r="J1032198" s="78">
        <v>1</v>
      </c>
    </row>
    <row r="1032199" spans="10:10" x14ac:dyDescent="0.35">
      <c r="J1032199" s="78">
        <v>4</v>
      </c>
    </row>
    <row r="1032200" spans="10:10" x14ac:dyDescent="0.35">
      <c r="J1032200" s="78">
        <v>0</v>
      </c>
    </row>
    <row r="1032201" spans="10:10" x14ac:dyDescent="0.35">
      <c r="J1032201" s="78">
        <v>0</v>
      </c>
    </row>
    <row r="1032202" spans="10:10" x14ac:dyDescent="0.35">
      <c r="J1032202" s="78">
        <v>0</v>
      </c>
    </row>
    <row r="1032203" spans="10:10" x14ac:dyDescent="0.35">
      <c r="J1032203" s="78">
        <v>0</v>
      </c>
    </row>
    <row r="1032204" spans="10:10" x14ac:dyDescent="0.35">
      <c r="J1032204" s="78">
        <v>2</v>
      </c>
    </row>
    <row r="1032205" spans="10:10" x14ac:dyDescent="0.35">
      <c r="J1032205" s="78">
        <v>0</v>
      </c>
    </row>
    <row r="1032206" spans="10:10" x14ac:dyDescent="0.35">
      <c r="J1032206" s="78"/>
    </row>
    <row r="1032207" spans="10:10" x14ac:dyDescent="0.35">
      <c r="J1032207" s="78"/>
    </row>
    <row r="1032208" spans="10:10" x14ac:dyDescent="0.35">
      <c r="J1032208" s="78"/>
    </row>
    <row r="1032209" spans="10:10" x14ac:dyDescent="0.35">
      <c r="J1032209" s="78"/>
    </row>
    <row r="1032210" spans="10:10" x14ac:dyDescent="0.35">
      <c r="J1032210" s="78"/>
    </row>
    <row r="1032211" spans="10:10" x14ac:dyDescent="0.35">
      <c r="J1032211" s="78"/>
    </row>
    <row r="1032212" spans="10:10" x14ac:dyDescent="0.35">
      <c r="J1032212" s="78"/>
    </row>
    <row r="1032213" spans="10:10" x14ac:dyDescent="0.35">
      <c r="J1032213" s="78"/>
    </row>
    <row r="1032214" spans="10:10" x14ac:dyDescent="0.35">
      <c r="J1032214" s="78"/>
    </row>
    <row r="1032215" spans="10:10" x14ac:dyDescent="0.35">
      <c r="J1032215" s="78"/>
    </row>
    <row r="1032216" spans="10:10" x14ac:dyDescent="0.35">
      <c r="J1032216" s="78"/>
    </row>
    <row r="1032217" spans="10:10" x14ac:dyDescent="0.35">
      <c r="J1032217" s="78"/>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cp:lastModifiedBy>
  <dcterms:created xsi:type="dcterms:W3CDTF">2016-12-18T18:15:36Z</dcterms:created>
  <dcterms:modified xsi:type="dcterms:W3CDTF">2018-08-30T21:20:23Z</dcterms:modified>
</cp:coreProperties>
</file>