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15220" yWindow="174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D6" i="1"/>
  <c r="L26" i="1"/>
  <c r="M26" i="1"/>
  <c r="M17" i="1"/>
  <c r="M24" i="1"/>
  <c r="M23" i="1"/>
  <c r="M22" i="1"/>
  <c r="M21" i="1"/>
  <c r="M20" i="1"/>
  <c r="M19" i="1"/>
  <c r="M18" i="1"/>
  <c r="L24" i="1"/>
  <c r="L23" i="1"/>
  <c r="L22" i="1"/>
  <c r="L21" i="1"/>
  <c r="L20" i="1"/>
  <c r="L19" i="1"/>
  <c r="L18" i="1"/>
  <c r="L17" i="1"/>
  <c r="C26" i="1"/>
  <c r="E26" i="1"/>
  <c r="F26" i="1"/>
  <c r="J26" i="1"/>
  <c r="K26" i="1"/>
  <c r="D26" i="1"/>
  <c r="G26" i="1"/>
  <c r="H26" i="1"/>
  <c r="I26" i="1"/>
  <c r="B26" i="1"/>
  <c r="G12" i="1"/>
  <c r="C12" i="1"/>
  <c r="E12" i="1"/>
  <c r="B12" i="1"/>
  <c r="F10" i="1"/>
  <c r="D10" i="1"/>
  <c r="F9" i="1"/>
  <c r="D9" i="1"/>
  <c r="F8" i="1"/>
  <c r="D8" i="1"/>
  <c r="F7" i="1"/>
  <c r="D7" i="1"/>
  <c r="F5" i="1"/>
  <c r="D5" i="1"/>
  <c r="F4" i="1"/>
  <c r="D4" i="1"/>
  <c r="F3" i="1"/>
  <c r="D3" i="1"/>
  <c r="F12" i="1"/>
  <c r="D12" i="1"/>
</calcChain>
</file>

<file path=xl/sharedStrings.xml><?xml version="1.0" encoding="utf-8"?>
<sst xmlns="http://schemas.openxmlformats.org/spreadsheetml/2006/main" count="40" uniqueCount="30">
  <si>
    <t>input reads</t>
  </si>
  <si>
    <t>mapped reads</t>
  </si>
  <si>
    <t>% mapped</t>
  </si>
  <si>
    <t>multiple alignments</t>
  </si>
  <si>
    <t>unique alignments</t>
  </si>
  <si>
    <t>multiple alignments with &gt;20</t>
  </si>
  <si>
    <t>t.tests</t>
  </si>
  <si>
    <t>Tophat2 Alignment Summary RNAseq</t>
  </si>
  <si>
    <t>Condition</t>
  </si>
  <si>
    <t xml:space="preserve"> Total bases of uniquely mapped reads </t>
  </si>
  <si>
    <t>% mCG/CG</t>
  </si>
  <si>
    <t>% mCHG/CHG</t>
  </si>
  <si>
    <t>% mCHH/CHH</t>
  </si>
  <si>
    <t>coverage = total mapped bases/genome in bp</t>
  </si>
  <si>
    <t>BS-Seeker2 Alignment Summary WGBS</t>
  </si>
  <si>
    <t>chrM Reads</t>
  </si>
  <si>
    <t>Total Reads</t>
  </si>
  <si>
    <t>PCR duplicate sites</t>
  </si>
  <si>
    <t>PCR duplicate reads</t>
  </si>
  <si>
    <t>MAA1</t>
  </si>
  <si>
    <t>MAA2</t>
  </si>
  <si>
    <t>MAA3</t>
  </si>
  <si>
    <t>MAA4</t>
  </si>
  <si>
    <t>PBS1</t>
  </si>
  <si>
    <t>PBS2</t>
  </si>
  <si>
    <t>PBS3</t>
  </si>
  <si>
    <t>PBS4</t>
  </si>
  <si>
    <t>ChrM %mCG/CG</t>
  </si>
  <si>
    <t>Conversion Efficiency 100-mCHH/HH</t>
  </si>
  <si>
    <t>Conversion Efficiency 100-ChrM mCG/CG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</si>
</sst>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3" borderId="1" xfId="0" applyFont="1" applyFill="1" applyBorder="1"/>
    <xf numFmtId="2" fontId="3" fillId="3" borderId="1" xfId="0" applyNumberFormat="1" applyFont="1" applyFill="1" applyBorder="1"/>
    <xf numFmtId="0" fontId="0" fillId="0" borderId="0" xfId="0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" workbookViewId="0">
      <selection activeCell="J5" sqref="J5"/>
    </sheetView>
  </sheetViews>
  <sheetFormatPr baseColWidth="10" defaultRowHeight="15" x14ac:dyDescent="0"/>
  <cols>
    <col min="1" max="1" width="12.5" customWidth="1"/>
    <col min="2" max="2" width="11.6640625" customWidth="1"/>
    <col min="3" max="4" width="13.6640625" customWidth="1"/>
    <col min="5" max="5" width="17.33203125" bestFit="1" customWidth="1"/>
    <col min="6" max="6" width="16.33203125" bestFit="1" customWidth="1"/>
    <col min="7" max="8" width="13.33203125" customWidth="1"/>
    <col min="9" max="9" width="12.1640625" customWidth="1"/>
    <col min="10" max="10" width="11" customWidth="1"/>
    <col min="11" max="11" width="9.83203125" customWidth="1"/>
    <col min="12" max="12" width="11.6640625" customWidth="1"/>
    <col min="13" max="13" width="11.5" customWidth="1"/>
  </cols>
  <sheetData>
    <row r="1" spans="1:13">
      <c r="A1" s="12" t="s">
        <v>7</v>
      </c>
      <c r="B1" s="13"/>
      <c r="C1" s="13"/>
      <c r="D1" s="13"/>
      <c r="E1" s="13"/>
      <c r="F1" s="13"/>
      <c r="G1" s="14"/>
    </row>
    <row r="2" spans="1:13" s="9" customFormat="1" ht="45">
      <c r="A2" s="5" t="s">
        <v>8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13">
      <c r="A3" s="1" t="s">
        <v>19</v>
      </c>
      <c r="B3" s="1">
        <v>34314357</v>
      </c>
      <c r="C3" s="1">
        <v>27906403</v>
      </c>
      <c r="D3" s="1">
        <f>C3/B3*100</f>
        <v>81.325734881175251</v>
      </c>
      <c r="E3" s="1">
        <v>1387906</v>
      </c>
      <c r="F3" s="1">
        <f>C3-E3</f>
        <v>26518497</v>
      </c>
      <c r="G3" s="1">
        <v>69693</v>
      </c>
    </row>
    <row r="4" spans="1:13">
      <c r="A4" s="1" t="s">
        <v>20</v>
      </c>
      <c r="B4" s="1">
        <v>42651979</v>
      </c>
      <c r="C4" s="1">
        <v>33146340</v>
      </c>
      <c r="D4" s="1">
        <f t="shared" ref="D4:D10" si="0">C4/B4*100</f>
        <v>77.713486635637707</v>
      </c>
      <c r="E4" s="1">
        <v>2443520</v>
      </c>
      <c r="F4" s="1">
        <f t="shared" ref="F4:F10" si="1">C4-E4</f>
        <v>30702820</v>
      </c>
      <c r="G4" s="1">
        <v>107918</v>
      </c>
    </row>
    <row r="5" spans="1:13">
      <c r="A5" s="1" t="s">
        <v>21</v>
      </c>
      <c r="B5" s="1">
        <v>39542611</v>
      </c>
      <c r="C5" s="1">
        <v>31279867</v>
      </c>
      <c r="D5" s="1">
        <f t="shared" si="0"/>
        <v>79.104202299640761</v>
      </c>
      <c r="E5" s="1">
        <v>2016329</v>
      </c>
      <c r="F5" s="1">
        <f t="shared" si="1"/>
        <v>29263538</v>
      </c>
      <c r="G5" s="1">
        <v>89281</v>
      </c>
    </row>
    <row r="6" spans="1:13">
      <c r="A6" s="1" t="s">
        <v>22</v>
      </c>
      <c r="B6" s="15">
        <v>38356130</v>
      </c>
      <c r="C6" s="15">
        <v>30094597</v>
      </c>
      <c r="D6" s="15">
        <f t="shared" si="0"/>
        <v>78.460983941810596</v>
      </c>
      <c r="E6" s="15">
        <v>1693711</v>
      </c>
      <c r="F6" s="15">
        <f t="shared" si="1"/>
        <v>28400886</v>
      </c>
      <c r="G6" s="15">
        <v>57515</v>
      </c>
    </row>
    <row r="7" spans="1:13">
      <c r="A7" s="7" t="s">
        <v>23</v>
      </c>
      <c r="B7" s="7">
        <v>33303980</v>
      </c>
      <c r="C7" s="7">
        <v>26380306</v>
      </c>
      <c r="D7" s="7">
        <f t="shared" si="0"/>
        <v>79.210670916809349</v>
      </c>
      <c r="E7" s="7">
        <v>1631753</v>
      </c>
      <c r="F7" s="7">
        <f t="shared" si="1"/>
        <v>24748553</v>
      </c>
      <c r="G7" s="7">
        <v>54160</v>
      </c>
    </row>
    <row r="8" spans="1:13">
      <c r="A8" s="7" t="s">
        <v>24</v>
      </c>
      <c r="B8" s="7">
        <v>40211913</v>
      </c>
      <c r="C8" s="7">
        <v>32035714</v>
      </c>
      <c r="D8" s="7">
        <f t="shared" si="0"/>
        <v>79.667221999609922</v>
      </c>
      <c r="E8" s="7">
        <v>1791528</v>
      </c>
      <c r="F8" s="7">
        <f t="shared" si="1"/>
        <v>30244186</v>
      </c>
      <c r="G8" s="7">
        <v>109575</v>
      </c>
    </row>
    <row r="9" spans="1:13">
      <c r="A9" s="7" t="s">
        <v>25</v>
      </c>
      <c r="B9" s="7">
        <v>41586837</v>
      </c>
      <c r="C9" s="7">
        <v>32188522</v>
      </c>
      <c r="D9" s="7">
        <f t="shared" si="0"/>
        <v>77.400745817721116</v>
      </c>
      <c r="E9" s="7">
        <v>1924416</v>
      </c>
      <c r="F9" s="7">
        <f t="shared" si="1"/>
        <v>30264106</v>
      </c>
      <c r="G9" s="7">
        <v>55266</v>
      </c>
    </row>
    <row r="10" spans="1:13">
      <c r="A10" s="7" t="s">
        <v>26</v>
      </c>
      <c r="B10" s="7">
        <v>35726142</v>
      </c>
      <c r="C10" s="7">
        <v>30129631</v>
      </c>
      <c r="D10" s="7">
        <f t="shared" si="0"/>
        <v>84.334969614127374</v>
      </c>
      <c r="E10" s="7">
        <v>1388140</v>
      </c>
      <c r="F10" s="7">
        <f t="shared" si="1"/>
        <v>28741491</v>
      </c>
      <c r="G10" s="7">
        <v>58377</v>
      </c>
    </row>
    <row r="11" spans="1:13">
      <c r="A11" s="6"/>
      <c r="B11" s="6"/>
      <c r="C11" s="6"/>
      <c r="D11" s="6"/>
      <c r="E11" s="6"/>
      <c r="F11" s="6"/>
      <c r="G11" s="6"/>
    </row>
    <row r="12" spans="1:13">
      <c r="A12" s="4" t="s">
        <v>6</v>
      </c>
      <c r="B12" s="4">
        <f t="shared" ref="B12:G12" si="2">_xlfn.T.TEST(B3:B5,B7:B10,2,2)</f>
        <v>0.72706211033631629</v>
      </c>
      <c r="C12" s="4">
        <f t="shared" si="2"/>
        <v>0.78364688001857963</v>
      </c>
      <c r="D12" s="4">
        <f t="shared" si="2"/>
        <v>0.70939637177687143</v>
      </c>
      <c r="E12" s="4">
        <f t="shared" si="2"/>
        <v>0.40306733744052531</v>
      </c>
      <c r="F12" s="4">
        <f t="shared" si="2"/>
        <v>0.86592553208574774</v>
      </c>
      <c r="G12" s="4">
        <f t="shared" si="2"/>
        <v>0.33477863603096225</v>
      </c>
    </row>
    <row r="13" spans="1:13">
      <c r="A13" s="6"/>
      <c r="B13" s="6"/>
      <c r="C13" s="6"/>
      <c r="D13" s="6"/>
      <c r="E13" s="6"/>
      <c r="F13" s="6"/>
      <c r="G13" s="6"/>
    </row>
    <row r="14" spans="1:13">
      <c r="A14" s="6"/>
      <c r="B14" s="6"/>
      <c r="C14" s="6"/>
      <c r="D14" s="6"/>
      <c r="E14" s="6"/>
      <c r="F14" s="6"/>
      <c r="G14" s="6"/>
    </row>
    <row r="15" spans="1:13">
      <c r="A15" s="12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s="9" customFormat="1" ht="60">
      <c r="A16" s="5" t="s">
        <v>8</v>
      </c>
      <c r="B16" s="5" t="s">
        <v>16</v>
      </c>
      <c r="C16" s="5" t="s">
        <v>17</v>
      </c>
      <c r="D16" s="5" t="s">
        <v>18</v>
      </c>
      <c r="E16" s="5" t="s">
        <v>9</v>
      </c>
      <c r="F16" s="5" t="s">
        <v>13</v>
      </c>
      <c r="G16" s="5" t="s">
        <v>10</v>
      </c>
      <c r="H16" s="5" t="s">
        <v>11</v>
      </c>
      <c r="I16" s="5" t="s">
        <v>12</v>
      </c>
      <c r="J16" s="5" t="s">
        <v>27</v>
      </c>
      <c r="K16" s="10" t="s">
        <v>15</v>
      </c>
      <c r="L16" s="5" t="s">
        <v>28</v>
      </c>
      <c r="M16" s="11" t="s">
        <v>29</v>
      </c>
    </row>
    <row r="17" spans="1:13">
      <c r="A17" s="2" t="s">
        <v>19</v>
      </c>
      <c r="B17" s="2">
        <v>55742628</v>
      </c>
      <c r="C17" s="2">
        <v>10633249</v>
      </c>
      <c r="D17" s="2">
        <v>25716581</v>
      </c>
      <c r="E17" s="2">
        <v>7199521309</v>
      </c>
      <c r="F17" s="3">
        <v>2.5712576103571427</v>
      </c>
      <c r="G17" s="3">
        <v>72.193249999999992</v>
      </c>
      <c r="H17" s="3">
        <v>2.1355</v>
      </c>
      <c r="I17" s="3">
        <v>1.65025</v>
      </c>
      <c r="J17" s="2">
        <v>5.5</v>
      </c>
      <c r="K17" s="2">
        <v>1689</v>
      </c>
      <c r="L17" s="3">
        <f>100-I17</f>
        <v>98.34975</v>
      </c>
      <c r="M17" s="3">
        <f>100-J17</f>
        <v>94.5</v>
      </c>
    </row>
    <row r="18" spans="1:13">
      <c r="A18" s="2" t="s">
        <v>20</v>
      </c>
      <c r="B18" s="2">
        <v>86959156</v>
      </c>
      <c r="C18" s="2">
        <v>19005925</v>
      </c>
      <c r="D18" s="2">
        <v>48782005</v>
      </c>
      <c r="E18" s="2">
        <v>5029121630</v>
      </c>
      <c r="F18" s="3">
        <v>1.7961148678571428</v>
      </c>
      <c r="G18" s="3">
        <v>71.761750000000006</v>
      </c>
      <c r="H18" s="3">
        <v>2.0037500000000001</v>
      </c>
      <c r="I18" s="3">
        <v>1.5512499999999998</v>
      </c>
      <c r="J18" s="2">
        <v>9.7000000000000028</v>
      </c>
      <c r="K18" s="2">
        <v>2126</v>
      </c>
      <c r="L18" s="3">
        <f t="shared" ref="L18:M24" si="3">100-I18</f>
        <v>98.448750000000004</v>
      </c>
      <c r="M18" s="3">
        <f t="shared" si="3"/>
        <v>90.3</v>
      </c>
    </row>
    <row r="19" spans="1:13">
      <c r="A19" s="2" t="s">
        <v>21</v>
      </c>
      <c r="B19" s="2">
        <v>76962809</v>
      </c>
      <c r="C19" s="2">
        <v>16520221</v>
      </c>
      <c r="D19" s="2">
        <v>41789291</v>
      </c>
      <c r="E19" s="2">
        <v>5842571979</v>
      </c>
      <c r="F19" s="3">
        <v>2.0866328496428572</v>
      </c>
      <c r="G19" s="3">
        <v>71.793749999999989</v>
      </c>
      <c r="H19" s="3">
        <v>2.0545</v>
      </c>
      <c r="I19" s="3">
        <v>1.5567499999999999</v>
      </c>
      <c r="J19" s="2">
        <v>4.7199999999999989</v>
      </c>
      <c r="K19" s="2">
        <v>2116</v>
      </c>
      <c r="L19" s="3">
        <f t="shared" si="3"/>
        <v>98.443250000000006</v>
      </c>
      <c r="M19" s="3">
        <f t="shared" si="3"/>
        <v>95.28</v>
      </c>
    </row>
    <row r="20" spans="1:13">
      <c r="A20" s="2" t="s">
        <v>22</v>
      </c>
      <c r="B20" s="2">
        <v>72108192</v>
      </c>
      <c r="C20" s="2">
        <v>12542516</v>
      </c>
      <c r="D20" s="2">
        <v>29897212</v>
      </c>
      <c r="E20" s="2">
        <v>6248771551</v>
      </c>
      <c r="F20" s="3">
        <v>2.231704125357143</v>
      </c>
      <c r="G20" s="3">
        <v>71.861750000000001</v>
      </c>
      <c r="H20" s="3">
        <v>1.9290000000000003</v>
      </c>
      <c r="I20" s="3">
        <v>1.46025</v>
      </c>
      <c r="J20" s="2">
        <v>5.4500000000000028</v>
      </c>
      <c r="K20" s="2">
        <v>2359</v>
      </c>
      <c r="L20" s="3">
        <f t="shared" si="3"/>
        <v>98.539749999999998</v>
      </c>
      <c r="M20" s="3">
        <f t="shared" si="3"/>
        <v>94.55</v>
      </c>
    </row>
    <row r="21" spans="1:13">
      <c r="A21" s="7" t="s">
        <v>23</v>
      </c>
      <c r="B21" s="7">
        <v>70010230</v>
      </c>
      <c r="C21" s="7">
        <v>12207914</v>
      </c>
      <c r="D21" s="7">
        <v>29138066</v>
      </c>
      <c r="E21" s="7">
        <v>5665666293</v>
      </c>
      <c r="F21" s="8">
        <v>2.0234522474999999</v>
      </c>
      <c r="G21" s="8">
        <v>72.318749999999994</v>
      </c>
      <c r="H21" s="8">
        <v>2.0247499999999996</v>
      </c>
      <c r="I21" s="8">
        <v>1.5077500000000001</v>
      </c>
      <c r="J21" s="7">
        <v>6.730000000000004</v>
      </c>
      <c r="K21" s="7">
        <v>1261</v>
      </c>
      <c r="L21" s="8">
        <f t="shared" si="3"/>
        <v>98.492249999999999</v>
      </c>
      <c r="M21" s="8">
        <f t="shared" si="3"/>
        <v>93.27</v>
      </c>
    </row>
    <row r="22" spans="1:13">
      <c r="A22" s="7" t="s">
        <v>24</v>
      </c>
      <c r="B22" s="7">
        <v>87518290</v>
      </c>
      <c r="C22" s="7">
        <v>17551012</v>
      </c>
      <c r="D22" s="7">
        <v>43498277</v>
      </c>
      <c r="E22" s="7">
        <v>4611197881</v>
      </c>
      <c r="F22" s="8">
        <v>1.6468563860714285</v>
      </c>
      <c r="G22" s="8">
        <v>72.407499999999999</v>
      </c>
      <c r="H22" s="8">
        <v>2.0629999999999997</v>
      </c>
      <c r="I22" s="8">
        <v>1.4885000000000002</v>
      </c>
      <c r="J22" s="7">
        <v>4.8299999999999983</v>
      </c>
      <c r="K22" s="7">
        <v>2838</v>
      </c>
      <c r="L22" s="8">
        <f t="shared" si="3"/>
        <v>98.511499999999998</v>
      </c>
      <c r="M22" s="8">
        <f t="shared" si="3"/>
        <v>95.17</v>
      </c>
    </row>
    <row r="23" spans="1:13">
      <c r="A23" s="7" t="s">
        <v>25</v>
      </c>
      <c r="B23" s="7">
        <v>62525657</v>
      </c>
      <c r="C23" s="7">
        <v>11825479</v>
      </c>
      <c r="D23" s="7">
        <v>28624394</v>
      </c>
      <c r="E23" s="7">
        <v>5441116241</v>
      </c>
      <c r="F23" s="8">
        <v>1.943255800357143</v>
      </c>
      <c r="G23" s="8">
        <v>71.930500000000009</v>
      </c>
      <c r="H23" s="8">
        <v>2.0619999999999998</v>
      </c>
      <c r="I23" s="8">
        <v>1.5265</v>
      </c>
      <c r="J23" s="7">
        <v>6.2000000000000028</v>
      </c>
      <c r="K23" s="7">
        <v>1314</v>
      </c>
      <c r="L23" s="8">
        <f t="shared" si="3"/>
        <v>98.473500000000001</v>
      </c>
      <c r="M23" s="8">
        <f t="shared" si="3"/>
        <v>93.8</v>
      </c>
    </row>
    <row r="24" spans="1:13">
      <c r="A24" s="7" t="s">
        <v>26</v>
      </c>
      <c r="B24" s="7">
        <v>66321516</v>
      </c>
      <c r="C24" s="7">
        <v>12810323</v>
      </c>
      <c r="D24" s="7">
        <v>31099257</v>
      </c>
      <c r="E24" s="7">
        <v>7220566081</v>
      </c>
      <c r="F24" s="8">
        <v>2.5787736003571426</v>
      </c>
      <c r="G24" s="8">
        <v>71.886500000000012</v>
      </c>
      <c r="H24" s="8">
        <v>2.18675</v>
      </c>
      <c r="I24" s="8">
        <v>1.5985</v>
      </c>
      <c r="J24" s="7">
        <v>8.289999999999992</v>
      </c>
      <c r="K24" s="7">
        <v>2843</v>
      </c>
      <c r="L24" s="8">
        <f t="shared" si="3"/>
        <v>98.401499999999999</v>
      </c>
      <c r="M24" s="8">
        <f t="shared" si="3"/>
        <v>91.710000000000008</v>
      </c>
    </row>
    <row r="25" spans="1:13">
      <c r="A25" s="6"/>
      <c r="B25" s="6"/>
      <c r="C25" s="6"/>
      <c r="E25" s="6"/>
      <c r="G25" s="6"/>
      <c r="H25" s="6"/>
      <c r="I25" s="6"/>
    </row>
    <row r="26" spans="1:13">
      <c r="A26" s="4" t="s">
        <v>6</v>
      </c>
      <c r="B26" s="4">
        <f>_xlfn.T.TEST(B17:B20,B21:B24,2,2)</f>
        <v>0.87965169360156703</v>
      </c>
      <c r="C26" s="4">
        <f t="shared" ref="C26:F26" si="4">_xlfn.T.TEST(C17:C20,C21:C24,2,2)</f>
        <v>0.65836963894515166</v>
      </c>
      <c r="D26" s="4">
        <f>_xlfn.T.TEST(D17:D20,D21:D24,2,2)</f>
        <v>0.60682999925786252</v>
      </c>
      <c r="E26" s="4">
        <f t="shared" si="4"/>
        <v>0.64268975770390213</v>
      </c>
      <c r="F26" s="4">
        <f t="shared" si="4"/>
        <v>0.64268975770390213</v>
      </c>
      <c r="G26" s="4">
        <f>_xlfn.T.TEST(G17:G20,G21:G24,2,2)</f>
        <v>0.2089437744708002</v>
      </c>
      <c r="H26" s="4">
        <f>_xlfn.T.TEST(H17:H20,H21:H24,2,2)</f>
        <v>0.37668832460956425</v>
      </c>
      <c r="I26" s="4">
        <f>_xlfn.T.TEST(I17:I20,I21:I24,2,2)</f>
        <v>0.61332663669072263</v>
      </c>
      <c r="J26" s="4">
        <f>_xlfn.T.TEST(J17:J20,J21:J24,2,2)</f>
        <v>0.90319096071161042</v>
      </c>
      <c r="K26" s="4">
        <f>_xlfn.T.TEST(K17:K20,K21:K24,2,2)</f>
        <v>0.98614777639118278</v>
      </c>
      <c r="L26" s="4">
        <f t="shared" ref="L26:M26" si="5">_xlfn.T.TEST(L17:L20,L21:L24,2,2)</f>
        <v>0.61332663669081189</v>
      </c>
      <c r="M26" s="4">
        <f t="shared" si="5"/>
        <v>0.90319096071160843</v>
      </c>
    </row>
    <row r="27" spans="1:13">
      <c r="A27" s="6"/>
      <c r="B27" s="6"/>
      <c r="C27" s="6"/>
      <c r="D27" s="6"/>
      <c r="E27" s="6"/>
      <c r="F27" s="6"/>
      <c r="G27" s="6"/>
    </row>
    <row r="28" spans="1:13">
      <c r="A28" s="6"/>
      <c r="B28" s="6"/>
      <c r="C28" s="6"/>
      <c r="D28" s="6"/>
      <c r="E28" s="6"/>
      <c r="F28" s="6"/>
      <c r="G28" s="6"/>
    </row>
    <row r="29" spans="1:13">
      <c r="A29" s="6"/>
    </row>
    <row r="30" spans="1:13">
      <c r="A30" s="6"/>
    </row>
    <row r="31" spans="1:13">
      <c r="A31" s="6"/>
    </row>
    <row r="32" spans="1:13">
      <c r="A32" s="6"/>
      <c r="B32" s="6"/>
      <c r="C32" s="6"/>
      <c r="D32" s="6"/>
      <c r="E32" s="6"/>
      <c r="F32" s="6"/>
      <c r="G32" s="6"/>
    </row>
    <row r="33" spans="1:7">
      <c r="A33" s="6"/>
      <c r="B33" s="6"/>
      <c r="C33" s="6"/>
      <c r="D33" s="6"/>
      <c r="E33" s="6"/>
      <c r="F33" s="6"/>
      <c r="G33" s="6"/>
    </row>
    <row r="34" spans="1:7">
      <c r="A34" s="6"/>
      <c r="B34" s="6"/>
      <c r="C34" s="6"/>
      <c r="D34" s="6"/>
      <c r="E34" s="6"/>
      <c r="F34" s="6"/>
      <c r="G34" s="6"/>
    </row>
  </sheetData>
  <sortState ref="A42:F49">
    <sortCondition ref="A16:A23"/>
  </sortState>
  <mergeCells count="2">
    <mergeCell ref="A1:G1"/>
    <mergeCell ref="A15:M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Ciernia</dc:creator>
  <cp:lastModifiedBy>Annie T. Vogel-ciernia</cp:lastModifiedBy>
  <dcterms:created xsi:type="dcterms:W3CDTF">2017-01-21T23:18:36Z</dcterms:created>
  <dcterms:modified xsi:type="dcterms:W3CDTF">2017-03-28T22:57:13Z</dcterms:modified>
</cp:coreProperties>
</file>