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dc.gov\project\CCID_NCPDCID_DEISS_EIDJ\EID Production\Editorial\EDITING\Amy\6-June 2019\R17-2119\"/>
    </mc:Choice>
  </mc:AlternateContent>
  <bookViews>
    <workbookView xWindow="0" yWindow="0" windowWidth="25200" windowHeight="10956" tabRatio="500" firstSheet="4" activeTab="7"/>
  </bookViews>
  <sheets>
    <sheet name="Appendix 1 Table 1" sheetId="1" r:id="rId1"/>
    <sheet name="Appendix 1 Table 2" sheetId="2" r:id="rId2"/>
    <sheet name="Appendix 1 Table 3" sheetId="3" r:id="rId3"/>
    <sheet name="Appendix 1 Table 4" sheetId="4" r:id="rId4"/>
    <sheet name="Appendix 1 Table 5" sheetId="5" r:id="rId5"/>
    <sheet name="Appendix 1 Table 6" sheetId="6" r:id="rId6"/>
    <sheet name="Appendix 1 Table 7" sheetId="7" r:id="rId7"/>
    <sheet name="Appendix 1 Table 8" sheetId="8" r:id="rId8"/>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Q22" i="2" l="1"/>
  <c r="P22" i="2"/>
  <c r="O22" i="2"/>
  <c r="N22" i="2"/>
  <c r="L22" i="2"/>
  <c r="K22" i="2"/>
  <c r="J22" i="2"/>
  <c r="I22" i="2"/>
  <c r="H22" i="2"/>
  <c r="F22" i="2"/>
  <c r="E22" i="2"/>
  <c r="C22" i="2"/>
  <c r="B22" i="2"/>
  <c r="J21" i="2"/>
  <c r="G21" i="2"/>
  <c r="D21" i="2"/>
  <c r="M20" i="2"/>
  <c r="J20" i="2"/>
  <c r="G20" i="2"/>
  <c r="D20" i="2"/>
  <c r="M19" i="2"/>
  <c r="J19" i="2"/>
  <c r="G19" i="2"/>
  <c r="D19" i="2"/>
  <c r="M18" i="2"/>
  <c r="J18" i="2"/>
  <c r="G18" i="2"/>
  <c r="D18" i="2"/>
  <c r="M17" i="2"/>
  <c r="J17" i="2"/>
  <c r="G17" i="2"/>
  <c r="D17" i="2"/>
  <c r="M16" i="2"/>
  <c r="J16" i="2"/>
  <c r="G16" i="2"/>
  <c r="D16" i="2"/>
  <c r="M15" i="2"/>
  <c r="J15" i="2"/>
  <c r="G15" i="2"/>
  <c r="D15" i="2"/>
  <c r="M14" i="2"/>
  <c r="J14" i="2"/>
  <c r="G14" i="2"/>
  <c r="D14" i="2"/>
  <c r="M13" i="2"/>
  <c r="J13" i="2"/>
  <c r="G13" i="2"/>
  <c r="D13" i="2"/>
  <c r="M12" i="2"/>
  <c r="J12" i="2"/>
  <c r="G12" i="2"/>
  <c r="D12" i="2"/>
  <c r="M11" i="2"/>
  <c r="J11" i="2"/>
  <c r="G11" i="2"/>
  <c r="D11" i="2"/>
  <c r="M10" i="2"/>
  <c r="J10" i="2"/>
  <c r="G10" i="2"/>
  <c r="D10" i="2"/>
  <c r="M9" i="2"/>
  <c r="M22" i="2" s="1"/>
  <c r="J9" i="2"/>
  <c r="G9" i="2"/>
  <c r="G22" i="2" s="1"/>
  <c r="D9" i="2"/>
  <c r="D22" i="2" s="1"/>
</calcChain>
</file>

<file path=xl/sharedStrings.xml><?xml version="1.0" encoding="utf-8"?>
<sst xmlns="http://schemas.openxmlformats.org/spreadsheetml/2006/main" count="1289" uniqueCount="567">
  <si>
    <t>Sample</t>
  </si>
  <si>
    <t>Lot W15324NB</t>
  </si>
  <si>
    <t>Lot W15266NA</t>
  </si>
  <si>
    <t>Lot W15324NBE</t>
  </si>
  <si>
    <t>Lot W16027N</t>
  </si>
  <si>
    <t>unrelated</t>
  </si>
  <si>
    <t>MALDI: cepacia?</t>
  </si>
  <si>
    <t>MALDI: multivorans?</t>
  </si>
  <si>
    <t>MALDI: cenocepacia?</t>
  </si>
  <si>
    <t>Notes</t>
  </si>
  <si>
    <t>Patient</t>
  </si>
  <si>
    <t>A</t>
  </si>
  <si>
    <t>B</t>
  </si>
  <si>
    <t>F</t>
  </si>
  <si>
    <t>D</t>
  </si>
  <si>
    <t>E</t>
  </si>
  <si>
    <t>C</t>
  </si>
  <si>
    <t>P</t>
  </si>
  <si>
    <t>O</t>
  </si>
  <si>
    <t>L</t>
  </si>
  <si>
    <t>M</t>
  </si>
  <si>
    <t>N</t>
  </si>
  <si>
    <t>G</t>
  </si>
  <si>
    <t>H</t>
  </si>
  <si>
    <t>I</t>
  </si>
  <si>
    <t>J</t>
  </si>
  <si>
    <t>K</t>
  </si>
  <si>
    <t>% reads mapped</t>
  </si>
  <si>
    <t>Origin</t>
  </si>
  <si>
    <t>O-1</t>
  </si>
  <si>
    <t>O-2</t>
  </si>
  <si>
    <t>O-3</t>
  </si>
  <si>
    <t>O-4</t>
  </si>
  <si>
    <t>O-5</t>
  </si>
  <si>
    <t>O-6</t>
  </si>
  <si>
    <t>O-7</t>
  </si>
  <si>
    <t>O-8</t>
  </si>
  <si>
    <t>O-9</t>
  </si>
  <si>
    <t>O-10</t>
  </si>
  <si>
    <t>O-11</t>
  </si>
  <si>
    <t>O-12</t>
  </si>
  <si>
    <t>O-13</t>
  </si>
  <si>
    <t>B. contaminans</t>
  </si>
  <si>
    <t>B. cepacia</t>
  </si>
  <si>
    <t>B. cenocepacia</t>
  </si>
  <si>
    <t>B. multivorans</t>
  </si>
  <si>
    <t>O-14</t>
  </si>
  <si>
    <t>% reference covered</t>
  </si>
  <si>
    <t>Article DOI: https://doi.org/10.3201/eid2506.172119</t>
  </si>
  <si>
    <r>
      <t xml:space="preserve">QC mapping against </t>
    </r>
    <r>
      <rPr>
        <i/>
        <sz val="12"/>
        <color theme="1"/>
        <rFont val="Calibri"/>
        <family val="2"/>
        <scheme val="minor"/>
      </rPr>
      <t>B. cepacia</t>
    </r>
    <r>
      <rPr>
        <sz val="12"/>
        <color theme="1"/>
        <rFont val="Calibri"/>
        <family val="2"/>
        <scheme val="minor"/>
      </rPr>
      <t xml:space="preserve"> ATCC25416</t>
    </r>
  </si>
  <si>
    <t>no. reads</t>
  </si>
  <si>
    <t xml:space="preserve">no. reads </t>
  </si>
  <si>
    <t>Mean coverage</t>
  </si>
  <si>
    <t>Mapping against Illumina assembly of E</t>
  </si>
  <si>
    <t>Standard deviation of coverage</t>
  </si>
  <si>
    <t>Gloves</t>
  </si>
  <si>
    <t>Morphotypes of same sample</t>
  </si>
  <si>
    <r>
      <t xml:space="preserve">Table 1. </t>
    </r>
    <r>
      <rPr>
        <i/>
        <sz val="12"/>
        <color theme="1"/>
        <rFont val="Calibri"/>
        <family val="2"/>
        <scheme val="minor"/>
      </rPr>
      <t>Burkholderia stabilis</t>
    </r>
    <r>
      <rPr>
        <sz val="12"/>
        <color theme="1"/>
        <rFont val="Calibri"/>
        <family val="2"/>
        <scheme val="minor"/>
      </rPr>
      <t xml:space="preserve"> isolates and whole-genome sequencing statistics</t>
    </r>
    <r>
      <rPr>
        <sz val="12"/>
        <color theme="1"/>
        <rFont val="Calibri"/>
        <family val="2"/>
        <scheme val="minor"/>
      </rPr>
      <t>*</t>
    </r>
  </si>
  <si>
    <t>2,000,000†</t>
  </si>
  <si>
    <t>*Details on names and origins of isolates studied. Mapping data against B. cepacia ATCC25416 and the initial assembly of isolate E from Illumina read data are given. Mean coverage of all isolates is &gt;40x. Mapping of other BCC species covers only ≈70% of the genome. QC, quality control. Aspects of this table were previously published in Sommerstein R, Führer U, Priore E, Casanova C, Meinel D, Seth-Smith H, Kronenberg A, Koch D, Senn L, Widmer A, Egli A, Marschall J. 2017. Burkholderia stabilis outbreak associated with contaminated commercially-available washing gloves, Switzerland, May 2015 to August 2016. Eurosurveillance 22:pii=17-00213.</t>
  </si>
  <si>
    <r>
      <rPr>
        <sz val="10"/>
        <color theme="1"/>
        <rFont val="Calibri"/>
        <family val="2"/>
      </rPr>
      <t>†R</t>
    </r>
    <r>
      <rPr>
        <sz val="10"/>
        <color theme="1"/>
        <rFont val="Calibri"/>
        <family val="2"/>
        <scheme val="minor"/>
      </rPr>
      <t xml:space="preserve">eads downsampled to the given number. </t>
    </r>
  </si>
  <si>
    <r>
      <t xml:space="preserve">Phenotypic and Genomic Analyses of </t>
    </r>
    <r>
      <rPr>
        <b/>
        <i/>
        <sz val="24"/>
        <color theme="1"/>
        <rFont val="Arial"/>
        <family val="2"/>
      </rPr>
      <t>Burkholderia stabilis</t>
    </r>
    <r>
      <rPr>
        <b/>
        <sz val="24"/>
        <color theme="1"/>
        <rFont val="Arial"/>
        <family val="2"/>
      </rPr>
      <t xml:space="preserve"> Clinical Contamination, Switzerland</t>
    </r>
  </si>
  <si>
    <t>Appendix 1.</t>
  </si>
  <si>
    <r>
      <t xml:space="preserve">Phenotypic and Genomic Analyses of </t>
    </r>
    <r>
      <rPr>
        <b/>
        <i/>
        <sz val="22"/>
        <color theme="1"/>
        <rFont val="Arial"/>
        <family val="2"/>
      </rPr>
      <t>Burkholderia stabilis</t>
    </r>
    <r>
      <rPr>
        <b/>
        <sz val="22"/>
        <color theme="1"/>
        <rFont val="Arial"/>
        <family val="2"/>
      </rPr>
      <t xml:space="preserve"> Clinical Contamination, Switzerland</t>
    </r>
  </si>
  <si>
    <r>
      <rPr>
        <b/>
        <sz val="12"/>
        <color theme="1"/>
        <rFont val="Calibri"/>
        <family val="2"/>
        <scheme val="minor"/>
      </rPr>
      <t>Table 2.</t>
    </r>
    <r>
      <rPr>
        <sz val="12"/>
        <color theme="1"/>
        <rFont val="Calibri"/>
        <family val="2"/>
        <scheme val="minor"/>
      </rPr>
      <t xml:space="preserve"> Fatty acid analysis of isolates* </t>
    </r>
  </si>
  <si>
    <t>Fatty acid</t>
  </si>
  <si>
    <t>14:0</t>
  </si>
  <si>
    <t>14:0 3OH</t>
  </si>
  <si>
    <t>16:0</t>
  </si>
  <si>
    <t>16:0 2OH</t>
  </si>
  <si>
    <t>16:0 3OH</t>
  </si>
  <si>
    <t>16:1 2OH</t>
  </si>
  <si>
    <t>16:1 ω7c</t>
  </si>
  <si>
    <t>17:0 cyclo</t>
  </si>
  <si>
    <t>18:0</t>
  </si>
  <si>
    <t>18:1 2OH</t>
  </si>
  <si>
    <t>18:1 ω7c</t>
  </si>
  <si>
    <t>19:0 cyclo ω8c</t>
  </si>
  <si>
    <t>20:2 ω6,9c</t>
  </si>
  <si>
    <t>Total %</t>
  </si>
  <si>
    <t xml:space="preserve">*Fatty acids for which the average amount for all taxa was less than 0.8% are not given and percentages for each group do not total 100%. Tr, traces; SD, standard deviation; na, not applicable. </t>
  </si>
  <si>
    <t xml:space="preserve">†Mean ± SD of 2 measurements for each of 3 isolates from this study. </t>
  </si>
  <si>
    <r>
      <rPr>
        <sz val="8"/>
        <color theme="1"/>
        <rFont val="Calibri"/>
        <family val="2"/>
      </rPr>
      <t>‡</t>
    </r>
    <r>
      <rPr>
        <sz val="8"/>
        <color theme="1"/>
        <rFont val="Calibri"/>
        <family val="2"/>
        <scheme val="minor"/>
      </rPr>
      <t xml:space="preserve">Reference strain from Vandamme P, Mahenthiralingam E, Holmes B, Coenye T, Hoste B, de Vos P, Henry D, Speert D. 2000. Identification and population structure of Burkholderia stabilis sp. nov. (formerly Burkholderia cepacia genomovar IV). J Clin Microbiol 38:1042-7. Numbers in parentheses refer to the number of isolates containing this fatty acid. </t>
    </r>
  </si>
  <si>
    <r>
      <rPr>
        <sz val="8"/>
        <color theme="1"/>
        <rFont val="Calibri"/>
        <family val="2"/>
      </rPr>
      <t>§</t>
    </r>
    <r>
      <rPr>
        <sz val="8"/>
        <color theme="1"/>
        <rFont val="Calibri"/>
        <family val="2"/>
        <scheme val="minor"/>
      </rPr>
      <t xml:space="preserve">For </t>
    </r>
    <r>
      <rPr>
        <i/>
        <sz val="8"/>
        <color theme="1"/>
        <rFont val="Calibri"/>
        <family val="2"/>
        <scheme val="minor"/>
      </rPr>
      <t>P. aeruginosa</t>
    </r>
    <r>
      <rPr>
        <sz val="8"/>
        <color theme="1"/>
        <rFont val="Calibri"/>
        <family val="2"/>
        <scheme val="minor"/>
      </rPr>
      <t>, the following fatty acids were additionally identified: 10:0 3OH (4.4%); 12:0 2OH (7.5%); and 12:0 3OH (7.7%).</t>
    </r>
  </si>
  <si>
    <t xml:space="preserve"> % Fatty acid composition</t>
  </si>
  <si>
    <r>
      <t>Study isolates</t>
    </r>
    <r>
      <rPr>
        <sz val="8"/>
        <color theme="1"/>
        <rFont val="Times New Roman"/>
        <family val="1"/>
      </rPr>
      <t/>
    </r>
  </si>
  <si>
    <t>Unrelated clinical isolate O-6</t>
  </si>
  <si>
    <t xml:space="preserve">A; 1,444 </t>
  </si>
  <si>
    <t xml:space="preserve">B; 1,448 </t>
  </si>
  <si>
    <t>mean A, B</t>
  </si>
  <si>
    <t>Outbreak isolate 7</t>
  </si>
  <si>
    <t>A; 1,445</t>
  </si>
  <si>
    <t>B; 1,449</t>
  </si>
  <si>
    <t>Outbreak isolate 13</t>
  </si>
  <si>
    <t>A; 1,446</t>
  </si>
  <si>
    <t>B; 1,450</t>
  </si>
  <si>
    <t>Outbreak isolate O</t>
  </si>
  <si>
    <t>A; 1,447</t>
  </si>
  <si>
    <t>–</t>
  </si>
  <si>
    <t>B; 1,451</t>
  </si>
  <si>
    <t>na</t>
  </si>
  <si>
    <t>Outbreak strains†</t>
  </si>
  <si>
    <t>(n = 3)</t>
  </si>
  <si>
    <r>
      <t xml:space="preserve">Mean </t>
    </r>
    <r>
      <rPr>
        <u/>
        <sz val="10"/>
        <color theme="1"/>
        <rFont val="Calibri"/>
        <family val="2"/>
        <scheme val="minor"/>
      </rPr>
      <t>+</t>
    </r>
    <r>
      <rPr>
        <sz val="10"/>
        <color theme="1"/>
        <rFont val="Calibri"/>
        <family val="2"/>
        <scheme val="minor"/>
      </rPr>
      <t xml:space="preserve"> SD</t>
    </r>
  </si>
  <si>
    <t>4.3 ±0.2</t>
  </si>
  <si>
    <t>4.9 ±0.4</t>
  </si>
  <si>
    <t>23.7 ±1.4</t>
  </si>
  <si>
    <t>3.3 ±0.9</t>
  </si>
  <si>
    <t>5.0 ±0.6</t>
  </si>
  <si>
    <t>1.5 ±0.3</t>
  </si>
  <si>
    <t>4.2 ±0.3</t>
  </si>
  <si>
    <t>13.9 ±0.4</t>
  </si>
  <si>
    <t>1.0 ±0.1</t>
  </si>
  <si>
    <t>2.4 ±0.4</t>
  </si>
  <si>
    <t>13.4 ±0.2</t>
  </si>
  <si>
    <t>14.9 ±2.2</t>
  </si>
  <si>
    <t>0.9 ±0.3</t>
  </si>
  <si>
    <r>
      <t>Burkholderia stabilis</t>
    </r>
    <r>
      <rPr>
        <sz val="10"/>
        <color theme="1"/>
        <rFont val="Calibri"/>
        <family val="2"/>
        <scheme val="minor"/>
      </rPr>
      <t>‡</t>
    </r>
  </si>
  <si>
    <t>(n = 11)</t>
  </si>
  <si>
    <t>4.4 ±0.5</t>
  </si>
  <si>
    <t>5.4 ±0.8</t>
  </si>
  <si>
    <t>25.6 ±4.3</t>
  </si>
  <si>
    <t>4.5 ±1.5</t>
  </si>
  <si>
    <t>5.7 ±0.9</t>
  </si>
  <si>
    <t>Tr (8)</t>
  </si>
  <si>
    <t>3.3 ±1.2</t>
  </si>
  <si>
    <t>17.8 ±3.3</t>
  </si>
  <si>
    <t>2.4 ±0.6</t>
  </si>
  <si>
    <t>10.6 ±1.6</t>
  </si>
  <si>
    <t>15.3 ±4.2</t>
  </si>
  <si>
    <r>
      <t>Burkholderia cepacia</t>
    </r>
    <r>
      <rPr>
        <sz val="10"/>
        <color theme="1"/>
        <rFont val="Calibri"/>
        <family val="2"/>
        <scheme val="minor"/>
      </rPr>
      <t>‡</t>
    </r>
  </si>
  <si>
    <t>(n = 14)</t>
  </si>
  <si>
    <t>3.7 ±1.6</t>
  </si>
  <si>
    <t>6.2 ±1.6</t>
  </si>
  <si>
    <t>26.8 ±2.8</t>
  </si>
  <si>
    <t>6.6 ±0.9</t>
  </si>
  <si>
    <t>Tr (11)</t>
  </si>
  <si>
    <t>4.9 ±2.8</t>
  </si>
  <si>
    <t>17.9 ±3.6</t>
  </si>
  <si>
    <t>Tr (13)</t>
  </si>
  <si>
    <t>3.4 ±0.8</t>
  </si>
  <si>
    <t>12.4 ±4.0</t>
  </si>
  <si>
    <t>12.5 ±4.7</t>
  </si>
  <si>
    <r>
      <t>Pseudomonas aeruginosa</t>
    </r>
    <r>
      <rPr>
        <sz val="10"/>
        <color theme="1"/>
        <rFont val="Calibri"/>
        <family val="2"/>
      </rPr>
      <t>§</t>
    </r>
  </si>
  <si>
    <t>ATCC 27853</t>
  </si>
  <si>
    <t>Tr</t>
  </si>
  <si>
    <r>
      <t xml:space="preserve">Phenotypic and Genomic Analyses of </t>
    </r>
    <r>
      <rPr>
        <b/>
        <i/>
        <sz val="24"/>
        <color rgb="FF000000"/>
        <rFont val="Arial"/>
        <family val="2"/>
      </rPr>
      <t>Burkholderia stabilis</t>
    </r>
    <r>
      <rPr>
        <b/>
        <sz val="24"/>
        <color rgb="FF000000"/>
        <rFont val="Arial"/>
        <family val="2"/>
      </rPr>
      <t xml:space="preserve"> Clinical Contamination, Switzerland</t>
    </r>
  </si>
  <si>
    <r>
      <t xml:space="preserve">Table 3. </t>
    </r>
    <r>
      <rPr>
        <sz val="12"/>
        <color theme="1"/>
        <rFont val="Calibri"/>
        <family val="2"/>
        <scheme val="minor"/>
      </rPr>
      <t xml:space="preserve">Regions of difference within the genome of </t>
    </r>
    <r>
      <rPr>
        <i/>
        <sz val="12"/>
        <color theme="1"/>
        <rFont val="Calibri"/>
        <family val="2"/>
        <scheme val="minor"/>
      </rPr>
      <t xml:space="preserve">Burkholderia stabilis </t>
    </r>
    <r>
      <rPr>
        <sz val="12"/>
        <color theme="1"/>
        <rFont val="Calibri"/>
        <family val="2"/>
        <scheme val="minor"/>
      </rPr>
      <t xml:space="preserve">strain CH16 compared to </t>
    </r>
    <r>
      <rPr>
        <i/>
        <sz val="12"/>
        <color theme="1"/>
        <rFont val="Calibri"/>
        <family val="2"/>
        <scheme val="minor"/>
      </rPr>
      <t>B. stabilis</t>
    </r>
    <r>
      <rPr>
        <sz val="12"/>
        <color theme="1"/>
        <rFont val="Calibri"/>
        <family val="2"/>
        <scheme val="minor"/>
      </rPr>
      <t xml:space="preserve"> BAA-67*</t>
    </r>
    <r>
      <rPr>
        <b/>
        <sz val="12"/>
        <color theme="1"/>
        <rFont val="Calibri"/>
        <family val="2"/>
        <scheme val="minor"/>
      </rPr>
      <t xml:space="preserve"> </t>
    </r>
    <r>
      <rPr>
        <sz val="12"/>
        <color theme="1"/>
        <rFont val="Calibri"/>
        <family val="2"/>
        <scheme val="minor"/>
      </rPr>
      <t/>
    </r>
  </si>
  <si>
    <r>
      <rPr>
        <sz val="12"/>
        <color rgb="FF000000"/>
        <rFont val="Calibri"/>
        <family val="2"/>
        <scheme val="minor"/>
      </rPr>
      <t xml:space="preserve">Locus tag </t>
    </r>
    <r>
      <rPr>
        <i/>
        <sz val="12"/>
        <color rgb="FF000000"/>
        <rFont val="Calibri"/>
        <family val="2"/>
        <scheme val="minor"/>
      </rPr>
      <t>BSTAB16_</t>
    </r>
  </si>
  <si>
    <t>Chromosome 1</t>
  </si>
  <si>
    <t>0052</t>
  </si>
  <si>
    <t>0415</t>
  </si>
  <si>
    <t>0516-7</t>
  </si>
  <si>
    <t>0589-635</t>
  </si>
  <si>
    <t>0701-81</t>
  </si>
  <si>
    <t>0874-933</t>
  </si>
  <si>
    <t>1201-42</t>
  </si>
  <si>
    <t>1317</t>
  </si>
  <si>
    <t>1450-71</t>
  </si>
  <si>
    <t>2075</t>
  </si>
  <si>
    <t>2309-11</t>
  </si>
  <si>
    <t>2458-68</t>
  </si>
  <si>
    <t>2768</t>
  </si>
  <si>
    <t>2993-5</t>
  </si>
  <si>
    <t>3169-86</t>
  </si>
  <si>
    <t>3285-9</t>
  </si>
  <si>
    <t>Chromosome 2</t>
  </si>
  <si>
    <t>3547-618</t>
  </si>
  <si>
    <t>3771-3</t>
  </si>
  <si>
    <t>3911-2</t>
  </si>
  <si>
    <t>4020</t>
  </si>
  <si>
    <t>4089-134</t>
  </si>
  <si>
    <t>4428-9</t>
  </si>
  <si>
    <t>4452-5</t>
  </si>
  <si>
    <t>4486</t>
  </si>
  <si>
    <t>4498-99</t>
  </si>
  <si>
    <t>4619-26</t>
  </si>
  <si>
    <t>4657-74</t>
  </si>
  <si>
    <t>4757</t>
  </si>
  <si>
    <t>4826-9</t>
  </si>
  <si>
    <t>4977-81</t>
  </si>
  <si>
    <t>5069-72</t>
  </si>
  <si>
    <t>5090-1</t>
  </si>
  <si>
    <t>5130-5</t>
  </si>
  <si>
    <t>5137-40</t>
  </si>
  <si>
    <t>5325-6</t>
  </si>
  <si>
    <t>5457-64</t>
  </si>
  <si>
    <t>5481-2</t>
  </si>
  <si>
    <t>5583-9</t>
  </si>
  <si>
    <t>5629-55</t>
  </si>
  <si>
    <t>5696-700</t>
  </si>
  <si>
    <t>5714-5</t>
  </si>
  <si>
    <t>5735-6</t>
  </si>
  <si>
    <t>5784-5</t>
  </si>
  <si>
    <t>5815-40</t>
  </si>
  <si>
    <t>5843-4</t>
  </si>
  <si>
    <t>5871-4</t>
  </si>
  <si>
    <t>6034-6</t>
  </si>
  <si>
    <t>6365-8</t>
  </si>
  <si>
    <t xml:space="preserve">*Insertions of single or multigene loci in the genome of strain CH16 relative to that of B. stabilis BAA-67. Putative functions encoded by genes on regions of difference are given. ICE,  integrative and conjugative elements. </t>
  </si>
  <si>
    <t>No. of coding sequences</t>
  </si>
  <si>
    <t>1</t>
  </si>
  <si>
    <t>2</t>
  </si>
  <si>
    <t>48</t>
  </si>
  <si>
    <t>82</t>
  </si>
  <si>
    <t>61</t>
  </si>
  <si>
    <t>43</t>
  </si>
  <si>
    <t>22</t>
  </si>
  <si>
    <t>3</t>
  </si>
  <si>
    <t>11</t>
  </si>
  <si>
    <t>18</t>
  </si>
  <si>
    <t>5</t>
  </si>
  <si>
    <t>72</t>
  </si>
  <si>
    <t>46</t>
  </si>
  <si>
    <t>8</t>
  </si>
  <si>
    <t>4</t>
  </si>
  <si>
    <t xml:space="preserve">2 </t>
  </si>
  <si>
    <t>6</t>
  </si>
  <si>
    <t xml:space="preserve">2  </t>
  </si>
  <si>
    <t>7</t>
  </si>
  <si>
    <t>28</t>
  </si>
  <si>
    <t>27</t>
  </si>
  <si>
    <t>Insertion site, where identified</t>
  </si>
  <si>
    <t>tRNA-His</t>
  </si>
  <si>
    <r>
      <t xml:space="preserve">transfer-mRNA </t>
    </r>
    <r>
      <rPr>
        <i/>
        <sz val="12"/>
        <color rgb="FF000000"/>
        <rFont val="Calibri"/>
        <family val="2"/>
        <scheme val="minor"/>
      </rPr>
      <t>ssrA</t>
    </r>
  </si>
  <si>
    <t>tRNA-Arg</t>
  </si>
  <si>
    <t>rRNA operon</t>
  </si>
  <si>
    <t>tRNA-Met</t>
  </si>
  <si>
    <t>tRNA-Leu</t>
  </si>
  <si>
    <t>tRNA-seC(tca)</t>
  </si>
  <si>
    <r>
      <t>BSTAB16_4976</t>
    </r>
    <r>
      <rPr>
        <sz val="12"/>
        <color rgb="FF000000"/>
        <rFont val="Calibri"/>
        <family val="2"/>
        <scheme val="minor"/>
      </rPr>
      <t>, ncRNA</t>
    </r>
  </si>
  <si>
    <t>Integrase</t>
  </si>
  <si>
    <t>Y</t>
  </si>
  <si>
    <t>recombinase</t>
  </si>
  <si>
    <t>% G+C (genome average 66.3)</t>
  </si>
  <si>
    <t>54.3</t>
  </si>
  <si>
    <t>65.9</t>
  </si>
  <si>
    <t>56.7</t>
  </si>
  <si>
    <t>62.6</t>
  </si>
  <si>
    <t>61.7</t>
  </si>
  <si>
    <t>65.8</t>
  </si>
  <si>
    <t>64.7</t>
  </si>
  <si>
    <t>60.6</t>
  </si>
  <si>
    <t>64.2</t>
  </si>
  <si>
    <t>50.7</t>
  </si>
  <si>
    <t>67.5</t>
  </si>
  <si>
    <t>56.5</t>
  </si>
  <si>
    <t>59.3</t>
  </si>
  <si>
    <t>53.8</t>
  </si>
  <si>
    <t>63.5</t>
  </si>
  <si>
    <t>56.8</t>
  </si>
  <si>
    <t>61.8</t>
  </si>
  <si>
    <t>51.8</t>
  </si>
  <si>
    <t>69.6</t>
  </si>
  <si>
    <t>62.0</t>
  </si>
  <si>
    <t>52.7</t>
  </si>
  <si>
    <t>54.9</t>
  </si>
  <si>
    <t>65.5</t>
  </si>
  <si>
    <t>60.2</t>
  </si>
  <si>
    <t>60.4</t>
  </si>
  <si>
    <t>52.9</t>
  </si>
  <si>
    <t>59.4</t>
  </si>
  <si>
    <t>54.5</t>
  </si>
  <si>
    <t>55.3</t>
  </si>
  <si>
    <t>68.8</t>
  </si>
  <si>
    <t>62.1</t>
  </si>
  <si>
    <t>60.9</t>
  </si>
  <si>
    <t>67.8</t>
  </si>
  <si>
    <t>65.6</t>
  </si>
  <si>
    <t>67.7</t>
  </si>
  <si>
    <t>56.0</t>
  </si>
  <si>
    <t>66.7</t>
  </si>
  <si>
    <t>60.5</t>
  </si>
  <si>
    <t>59.2</t>
  </si>
  <si>
    <t>Putative phage or ICE</t>
  </si>
  <si>
    <r>
      <t xml:space="preserve">Novel to </t>
    </r>
    <r>
      <rPr>
        <i/>
        <sz val="12"/>
        <color rgb="FF000000"/>
        <rFont val="Calibri"/>
        <family val="2"/>
        <scheme val="minor"/>
      </rPr>
      <t>Burkholderia</t>
    </r>
  </si>
  <si>
    <t>Partially</t>
  </si>
  <si>
    <t>Cargo summary</t>
  </si>
  <si>
    <t>hypothetical</t>
  </si>
  <si>
    <t>FAD dependent oxidoreductase</t>
  </si>
  <si>
    <t>transcriptional regulator and hydrolase</t>
  </si>
  <si>
    <t>conjugation/T4SS operon, drug efflux transporter</t>
  </si>
  <si>
    <t>acetyltransferase, endonuclease VIII and hypotheticals</t>
  </si>
  <si>
    <t>amino acid transport, fatty acid biosynthesis, flavoproteins, T4SS</t>
  </si>
  <si>
    <t>regulators, 3-oxoacyl-ACP reductase, conjugation/T4SS operon and hypotheticals</t>
  </si>
  <si>
    <t>hypothetical: Pfam DUF1520</t>
  </si>
  <si>
    <t>putative transglycosylase and hypotheticals</t>
  </si>
  <si>
    <t>RHS domain family protein</t>
  </si>
  <si>
    <t>putative prokaryotic phospholipase A2 and hypotheticals</t>
  </si>
  <si>
    <t>methylases, endonuclease</t>
  </si>
  <si>
    <t>regulator and hypotheticals</t>
  </si>
  <si>
    <t>hypotheticals</t>
  </si>
  <si>
    <t>Phage</t>
  </si>
  <si>
    <t>toxin-antitoxin</t>
  </si>
  <si>
    <t>pirin family, isochorismatase</t>
  </si>
  <si>
    <t>T2SS</t>
  </si>
  <si>
    <t>Fic/Doc family protein</t>
  </si>
  <si>
    <t>lipid metabolism and regulator</t>
  </si>
  <si>
    <t>T6SS</t>
  </si>
  <si>
    <t>regulator, beta lactamase family</t>
  </si>
  <si>
    <t>metabolism/membrane transport</t>
  </si>
  <si>
    <t>regulators alkaline phosphatase, phospholipid methyltransferase</t>
  </si>
  <si>
    <t>regulators</t>
  </si>
  <si>
    <t>adhesins, regulators, transporters</t>
  </si>
  <si>
    <t>Toxin and regulator</t>
  </si>
  <si>
    <t>fimbrial/pilin operon</t>
  </si>
  <si>
    <t>metabolism / membrane transport</t>
  </si>
  <si>
    <t>fimbrial / pilin operon</t>
  </si>
  <si>
    <r>
      <t xml:space="preserve">Table 4. </t>
    </r>
    <r>
      <rPr>
        <sz val="12"/>
        <color theme="1"/>
        <rFont val="Calibri"/>
        <family val="2"/>
        <scheme val="minor"/>
      </rPr>
      <t xml:space="preserve">Pathogenicity islands within </t>
    </r>
    <r>
      <rPr>
        <i/>
        <sz val="12"/>
        <color theme="1"/>
        <rFont val="Calibri"/>
        <family val="2"/>
        <scheme val="minor"/>
      </rPr>
      <t>Burkholderia stabilis</t>
    </r>
    <r>
      <rPr>
        <sz val="12"/>
        <color theme="1"/>
        <rFont val="Calibri"/>
        <family val="2"/>
        <scheme val="minor"/>
      </rPr>
      <t xml:space="preserve">strain CH16* </t>
    </r>
  </si>
  <si>
    <t>IS</t>
  </si>
  <si>
    <t>Family</t>
  </si>
  <si>
    <t>No.</t>
  </si>
  <si>
    <r>
      <rPr>
        <sz val="12"/>
        <color theme="1"/>
        <rFont val="Calibri"/>
        <family val="2"/>
        <scheme val="minor"/>
      </rPr>
      <t>Locus tags:</t>
    </r>
    <r>
      <rPr>
        <i/>
        <sz val="12"/>
        <color theme="1"/>
        <rFont val="Calibri"/>
        <family val="2"/>
        <scheme val="minor"/>
      </rPr>
      <t xml:space="preserve"> BSTAB16_</t>
    </r>
  </si>
  <si>
    <t>ND</t>
  </si>
  <si>
    <t>0245-6</t>
  </si>
  <si>
    <t>1017-8</t>
  </si>
  <si>
    <t>1419-20</t>
  </si>
  <si>
    <t>1867-a</t>
  </si>
  <si>
    <t>2553-a</t>
  </si>
  <si>
    <t>5061-a</t>
  </si>
  <si>
    <t>IS256</t>
  </si>
  <si>
    <t>IS5</t>
  </si>
  <si>
    <t>PAI4</t>
  </si>
  <si>
    <t>0866</t>
  </si>
  <si>
    <t>6634</t>
  </si>
  <si>
    <t>7461</t>
  </si>
  <si>
    <t>5633-4</t>
  </si>
  <si>
    <t>6603-4</t>
  </si>
  <si>
    <t>7505-6</t>
  </si>
  <si>
    <t>7638-9</t>
  </si>
  <si>
    <t>0502-3</t>
  </si>
  <si>
    <t>IS66</t>
  </si>
  <si>
    <t>7535-6</t>
  </si>
  <si>
    <t>Tn3</t>
  </si>
  <si>
    <t>IS3/IS911</t>
  </si>
  <si>
    <t>7445-6</t>
  </si>
  <si>
    <r>
      <t>*Pathogenicity islands identified within the genome of strain CH16 include 6 families with copy number of 4</t>
    </r>
    <r>
      <rPr>
        <sz val="12"/>
        <color theme="1"/>
        <rFont val="Calibri"/>
        <family val="2"/>
      </rPr>
      <t>–</t>
    </r>
    <r>
      <rPr>
        <sz val="12"/>
        <color theme="1"/>
        <rFont val="Calibri"/>
        <family val="2"/>
        <scheme val="minor"/>
      </rPr>
      <t>12. IS, pathogenity island; ND, not determined.</t>
    </r>
  </si>
  <si>
    <r>
      <rPr>
        <b/>
        <sz val="12"/>
        <color theme="1"/>
        <rFont val="Calibri"/>
        <family val="2"/>
        <scheme val="minor"/>
      </rPr>
      <t>Table 5.</t>
    </r>
    <r>
      <rPr>
        <sz val="12"/>
        <color theme="1"/>
        <rFont val="Calibri"/>
        <family val="2"/>
        <scheme val="minor"/>
      </rPr>
      <t xml:space="preserve"> Pseudogenes within the genomes of </t>
    </r>
    <r>
      <rPr>
        <i/>
        <sz val="12"/>
        <color theme="1"/>
        <rFont val="Calibri"/>
        <family val="2"/>
        <scheme val="minor"/>
      </rPr>
      <t>Burkholderia stabilis</t>
    </r>
    <r>
      <rPr>
        <sz val="12"/>
        <color theme="1"/>
        <rFont val="Calibri"/>
        <family val="2"/>
        <scheme val="minor"/>
      </rPr>
      <t xml:space="preserve"> strain CH16*</t>
    </r>
  </si>
  <si>
    <r>
      <rPr>
        <sz val="12"/>
        <color theme="1"/>
        <rFont val="Calibri"/>
        <family val="2"/>
        <scheme val="minor"/>
      </rPr>
      <t xml:space="preserve">Locus tag: </t>
    </r>
    <r>
      <rPr>
        <i/>
        <sz val="12"/>
        <color theme="1"/>
        <rFont val="Calibri"/>
        <family val="2"/>
        <scheme val="minor"/>
      </rPr>
      <t>BSTAB16_</t>
    </r>
  </si>
  <si>
    <t>Disruption</t>
  </si>
  <si>
    <t>Putative function of intact gene</t>
  </si>
  <si>
    <t>0501</t>
  </si>
  <si>
    <t>IS element</t>
  </si>
  <si>
    <t>RNA ligase RtcB family protein</t>
  </si>
  <si>
    <t>0532</t>
  </si>
  <si>
    <t>frameshift</t>
  </si>
  <si>
    <t>transcriptional regulator luxR family</t>
  </si>
  <si>
    <t>putative transposase</t>
  </si>
  <si>
    <t>premature stop codon</t>
  </si>
  <si>
    <t>hypothetical protein</t>
  </si>
  <si>
    <t>putative oxidoreductase</t>
  </si>
  <si>
    <t>Plasmid maintenance system killer protein</t>
  </si>
  <si>
    <t>transcriptional repressor LysR family</t>
  </si>
  <si>
    <t>acyltransferase family</t>
  </si>
  <si>
    <t>putative hemagglutinin</t>
  </si>
  <si>
    <t>fragment</t>
  </si>
  <si>
    <t>type VI secretion protein</t>
  </si>
  <si>
    <r>
      <t>naphthalene 1,2-dioxygenase system ferredoxin</t>
    </r>
    <r>
      <rPr>
        <sz val="12"/>
        <color theme="1"/>
        <rFont val="Calibri"/>
        <family val="2"/>
      </rPr>
      <t>–</t>
    </r>
    <r>
      <rPr>
        <sz val="12"/>
        <color theme="1"/>
        <rFont val="Calibri"/>
        <family val="2"/>
        <scheme val="minor"/>
      </rPr>
      <t>NAD( ) reductase component</t>
    </r>
  </si>
  <si>
    <t>large insertion</t>
  </si>
  <si>
    <t>D-serine/D-alanine/glycine transporter</t>
  </si>
  <si>
    <t>truncated</t>
  </si>
  <si>
    <t>integrase</t>
  </si>
  <si>
    <t>MFS transporter</t>
  </si>
  <si>
    <t>nitronate monooxygenase</t>
  </si>
  <si>
    <t>enoyl-CoA hydratase</t>
  </si>
  <si>
    <t>putative regulator</t>
  </si>
  <si>
    <t xml:space="preserve">*Predicted disrupted genes within the genome of strain CH16. Putative function of genes prior to disruption and method of disruption given. IS element, phage, genomic island, or insertion sequence. </t>
  </si>
  <si>
    <r>
      <t xml:space="preserve">Table 6. </t>
    </r>
    <r>
      <rPr>
        <sz val="12"/>
        <color theme="1"/>
        <rFont val="Calibri"/>
        <family val="2"/>
        <scheme val="minor"/>
      </rPr>
      <t xml:space="preserve">Secondary metabolite and antibiotic synthesis pathways within the genome of </t>
    </r>
    <r>
      <rPr>
        <i/>
        <sz val="12"/>
        <color theme="1"/>
        <rFont val="Calibri"/>
        <family val="2"/>
        <scheme val="minor"/>
      </rPr>
      <t>Burkholderia stabilis</t>
    </r>
    <r>
      <rPr>
        <sz val="12"/>
        <color theme="1"/>
        <rFont val="Calibri"/>
        <family val="2"/>
        <scheme val="minor"/>
      </rPr>
      <t xml:space="preserve"> strain CH16*  </t>
    </r>
  </si>
  <si>
    <t>Location</t>
  </si>
  <si>
    <t>Type</t>
  </si>
  <si>
    <t>Function</t>
  </si>
  <si>
    <t>From (bp)</t>
  </si>
  <si>
    <t>To (bp)</t>
  </si>
  <si>
    <t>Terpene</t>
  </si>
  <si>
    <t>BSTAB16_0251</t>
  </si>
  <si>
    <t>BSTAB16_0270</t>
  </si>
  <si>
    <t>Nonribosomal peptide synthetase</t>
  </si>
  <si>
    <t>siderophore</t>
  </si>
  <si>
    <t>BSTAB16_0560</t>
  </si>
  <si>
    <t>BSTAB16_0595</t>
  </si>
  <si>
    <t>Type 1 polyketide synthase</t>
  </si>
  <si>
    <t>Arylpolyene</t>
  </si>
  <si>
    <t>storage compound, pigment</t>
  </si>
  <si>
    <t>Homoserine lactone</t>
  </si>
  <si>
    <t>signalling</t>
  </si>
  <si>
    <t>Phosphonate</t>
  </si>
  <si>
    <t>Nonribosomal peptide synthetase pyochelin</t>
  </si>
  <si>
    <t>pyochelin siderophore</t>
  </si>
  <si>
    <t>Chromosome 3</t>
  </si>
  <si>
    <t>Butyrolactone</t>
  </si>
  <si>
    <t>Bacteriocin</t>
  </si>
  <si>
    <t>toxin</t>
  </si>
  <si>
    <t>Nucleoside</t>
  </si>
  <si>
    <t>*Values predicted by using antiSMASH v4.0.0 (https://antismash.secondarymetabolites.org).</t>
  </si>
  <si>
    <r>
      <t xml:space="preserve">Table 7. </t>
    </r>
    <r>
      <rPr>
        <sz val="12"/>
        <color theme="1"/>
        <rFont val="Calibri"/>
        <family val="2"/>
        <scheme val="minor"/>
      </rPr>
      <t>Antibiotic resistance profiles of outbreak and control isolates*</t>
    </r>
    <r>
      <rPr>
        <b/>
        <sz val="12"/>
        <color theme="1"/>
        <rFont val="Calibri"/>
        <family val="2"/>
        <scheme val="minor"/>
      </rPr>
      <t xml:space="preserve"> </t>
    </r>
  </si>
  <si>
    <t>Isolate or strain</t>
  </si>
  <si>
    <r>
      <t>b</t>
    </r>
    <r>
      <rPr>
        <sz val="11"/>
        <color rgb="FF000000"/>
        <rFont val="Arial"/>
        <family val="2"/>
      </rPr>
      <t>-lactams</t>
    </r>
  </si>
  <si>
    <t>Aminoglycosides</t>
  </si>
  <si>
    <t>Quinolone</t>
  </si>
  <si>
    <t>Trimethoprim-sulfamethoxazole</t>
  </si>
  <si>
    <t>Aminopenicillins</t>
  </si>
  <si>
    <t>Carbapenems</t>
  </si>
  <si>
    <t>Ureidopenicillin</t>
  </si>
  <si>
    <t>Carboxypenicillin</t>
  </si>
  <si>
    <t>1st gen.</t>
  </si>
  <si>
    <t>3rd gen.</t>
  </si>
  <si>
    <t>Amox/clav</t>
  </si>
  <si>
    <t>Ampicillin</t>
  </si>
  <si>
    <t>Imipenem</t>
  </si>
  <si>
    <t>Meropenem</t>
  </si>
  <si>
    <t>Piperacillin</t>
  </si>
  <si>
    <t>Pip./Taz</t>
  </si>
  <si>
    <t>Ticarc./Clav</t>
  </si>
  <si>
    <t>Cephalotin</t>
  </si>
  <si>
    <t>Ceftazidime</t>
  </si>
  <si>
    <t>Ceftriaxone</t>
  </si>
  <si>
    <t>Amikacin</t>
  </si>
  <si>
    <t>Gentamycin</t>
  </si>
  <si>
    <t>Netilmycin</t>
  </si>
  <si>
    <t>Tobramycin</t>
  </si>
  <si>
    <t>Ciprofloxacin</t>
  </si>
  <si>
    <t>Strain CH16</t>
  </si>
  <si>
    <t>R</t>
  </si>
  <si>
    <t>S</t>
  </si>
  <si>
    <t>S (12/13)</t>
  </si>
  <si>
    <t>S (10/13)</t>
  </si>
  <si>
    <r>
      <t>B.stabilis</t>
    </r>
    <r>
      <rPr>
        <sz val="11"/>
        <color rgb="FF000000"/>
        <rFont val="Arial"/>
        <family val="2"/>
      </rPr>
      <t xml:space="preserve"> BAA-67</t>
    </r>
  </si>
  <si>
    <r>
      <t>B. cenocepacia</t>
    </r>
    <r>
      <rPr>
        <sz val="11"/>
        <color rgb="FF000000"/>
        <rFont val="Arial"/>
        <family val="2"/>
      </rPr>
      <t xml:space="preserve"> O-3</t>
    </r>
  </si>
  <si>
    <r>
      <t>B. cenocepacia</t>
    </r>
    <r>
      <rPr>
        <sz val="11"/>
        <color rgb="FF000000"/>
        <rFont val="Arial"/>
        <family val="2"/>
      </rPr>
      <t xml:space="preserve"> O-4</t>
    </r>
  </si>
  <si>
    <r>
      <t>B. cenocepacia</t>
    </r>
    <r>
      <rPr>
        <sz val="11"/>
        <color rgb="FF000000"/>
        <rFont val="Arial"/>
        <family val="2"/>
      </rPr>
      <t xml:space="preserve"> O-5</t>
    </r>
  </si>
  <si>
    <r>
      <t>B. cenocepacia</t>
    </r>
    <r>
      <rPr>
        <sz val="11"/>
        <color rgb="FF000000"/>
        <rFont val="Arial"/>
        <family val="2"/>
      </rPr>
      <t xml:space="preserve"> O-6</t>
    </r>
  </si>
  <si>
    <r>
      <t>B. multivorans</t>
    </r>
    <r>
      <rPr>
        <sz val="11"/>
        <color rgb="FF000000"/>
        <rFont val="Arial"/>
        <family val="2"/>
      </rPr>
      <t xml:space="preserve"> O-7</t>
    </r>
  </si>
  <si>
    <r>
      <t>B. multivorans</t>
    </r>
    <r>
      <rPr>
        <sz val="11"/>
        <color rgb="FF000000"/>
        <rFont val="Arial"/>
        <family val="2"/>
      </rPr>
      <t xml:space="preserve"> O-9</t>
    </r>
  </si>
  <si>
    <r>
      <t>B. multivorans</t>
    </r>
    <r>
      <rPr>
        <sz val="11"/>
        <color rgb="FF000000"/>
        <rFont val="Arial"/>
        <family val="2"/>
      </rPr>
      <t xml:space="preserve"> O-10</t>
    </r>
  </si>
  <si>
    <r>
      <t>B. contaminans</t>
    </r>
    <r>
      <rPr>
        <sz val="11"/>
        <color rgb="FF000000"/>
        <rFont val="Arial"/>
        <family val="2"/>
      </rPr>
      <t xml:space="preserve"> O-13</t>
    </r>
  </si>
  <si>
    <t>*I, intermediate; R, resistant; S, sensitive. Where outbreak isolates showed variable results, the ratios are given.</t>
  </si>
  <si>
    <r>
      <t xml:space="preserve">Table 8. </t>
    </r>
    <r>
      <rPr>
        <sz val="12"/>
        <color theme="1"/>
        <rFont val="Calibri"/>
        <family val="2"/>
        <scheme val="minor"/>
      </rPr>
      <t xml:space="preserve">Data on 66 SNPs used to construct the SNP phylogeny of </t>
    </r>
    <r>
      <rPr>
        <i/>
        <sz val="12"/>
        <color theme="1"/>
        <rFont val="Calibri"/>
        <family val="2"/>
        <scheme val="minor"/>
      </rPr>
      <t xml:space="preserve">Burkholderia stabilis </t>
    </r>
    <r>
      <rPr>
        <sz val="12"/>
        <color theme="1"/>
        <rFont val="Calibri"/>
        <family val="2"/>
        <scheme val="minor"/>
      </rPr>
      <t>CH16, Switzerland*</t>
    </r>
  </si>
  <si>
    <t>Position</t>
  </si>
  <si>
    <t>Codon from</t>
  </si>
  <si>
    <t>Codon to</t>
  </si>
  <si>
    <t>Source</t>
  </si>
  <si>
    <t>Isolate</t>
  </si>
  <si>
    <t>Locus tag</t>
  </si>
  <si>
    <t>ggc</t>
  </si>
  <si>
    <t>ggt</t>
  </si>
  <si>
    <t>synonymous</t>
  </si>
  <si>
    <t>patient</t>
  </si>
  <si>
    <t>ctc</t>
  </si>
  <si>
    <t>ttc</t>
  </si>
  <si>
    <t>non-synonymous</t>
  </si>
  <si>
    <t>BSTAB16_0457</t>
  </si>
  <si>
    <t>transcriptional regulator</t>
  </si>
  <si>
    <t>tat</t>
  </si>
  <si>
    <t>tag</t>
  </si>
  <si>
    <t>premature stop</t>
  </si>
  <si>
    <t>BSTAB16_0464</t>
  </si>
  <si>
    <t>efflux protein</t>
  </si>
  <si>
    <t>gac</t>
  </si>
  <si>
    <t>glove</t>
  </si>
  <si>
    <t>BSTAB16_0479</t>
  </si>
  <si>
    <t>Saccharopine dehydrogenase</t>
  </si>
  <si>
    <t>gct</t>
  </si>
  <si>
    <t>gcc</t>
  </si>
  <si>
    <t>LO</t>
  </si>
  <si>
    <t>cca</t>
  </si>
  <si>
    <t>ccg</t>
  </si>
  <si>
    <t>gat</t>
  </si>
  <si>
    <t>cag</t>
  </si>
  <si>
    <t>ctg</t>
  </si>
  <si>
    <t>BSTAB16_1803</t>
  </si>
  <si>
    <t>LysR family transcriptional regulator</t>
  </si>
  <si>
    <t>intergenic</t>
  </si>
  <si>
    <t>gag</t>
  </si>
  <si>
    <t>aag</t>
  </si>
  <si>
    <t>BSTAB16_1822</t>
  </si>
  <si>
    <t>acg</t>
  </si>
  <si>
    <t>gcg</t>
  </si>
  <si>
    <t>BSTAB16_1906</t>
  </si>
  <si>
    <t>atc</t>
  </si>
  <si>
    <t>gtc</t>
  </si>
  <si>
    <t>BSTAB16_1959</t>
  </si>
  <si>
    <t>putative ATPase</t>
  </si>
  <si>
    <t>gtg</t>
  </si>
  <si>
    <t>BSTAB16_2283</t>
  </si>
  <si>
    <t>methyl accepting chemotaxis protein</t>
  </si>
  <si>
    <t>atg</t>
  </si>
  <si>
    <t>BSTAB16_2300</t>
  </si>
  <si>
    <t>flagellin</t>
  </si>
  <si>
    <t>aac</t>
  </si>
  <si>
    <t>agc</t>
  </si>
  <si>
    <t>acc</t>
  </si>
  <si>
    <t>BSTAB16_2751</t>
  </si>
  <si>
    <t>ABC transporter permease</t>
  </si>
  <si>
    <t>ata</t>
  </si>
  <si>
    <t>removing start codon</t>
  </si>
  <si>
    <t>BSTAB16_3001</t>
  </si>
  <si>
    <t>recombination regulator RecX</t>
  </si>
  <si>
    <t xml:space="preserve">g </t>
  </si>
  <si>
    <t>c</t>
  </si>
  <si>
    <t>in ncRNA</t>
  </si>
  <si>
    <t>BSTAB16_3131</t>
  </si>
  <si>
    <r>
      <t xml:space="preserve">ncRNA </t>
    </r>
    <r>
      <rPr>
        <i/>
        <sz val="12"/>
        <rFont val="Calibri"/>
        <family val="2"/>
        <scheme val="minor"/>
      </rPr>
      <t>cspA</t>
    </r>
  </si>
  <si>
    <t>a</t>
  </si>
  <si>
    <t>g</t>
  </si>
  <si>
    <t>BSTAB16_3182</t>
  </si>
  <si>
    <t>Protein of unknown function (DUF3396)</t>
  </si>
  <si>
    <t>BSTAB16_3383</t>
  </si>
  <si>
    <t>TetR family transcriptional regulator</t>
  </si>
  <si>
    <t>BSTAB16_3743</t>
  </si>
  <si>
    <t>alkyl hydroperoxide reductase subunit F</t>
  </si>
  <si>
    <t>cgg</t>
  </si>
  <si>
    <t>BSTAB16_3746</t>
  </si>
  <si>
    <t>branched-chain amino acid ABC transporter</t>
  </si>
  <si>
    <t>BSTAB16_4120</t>
  </si>
  <si>
    <t>GROUP of 3</t>
  </si>
  <si>
    <t>BSTAB16_4284</t>
  </si>
  <si>
    <t>4-hydroxyphenylacetate 3-monooxygenase reductase</t>
  </si>
  <si>
    <t>BSTAB16_4307</t>
  </si>
  <si>
    <t>BSTAB16_4340</t>
  </si>
  <si>
    <t>tgg</t>
  </si>
  <si>
    <t>tcc</t>
  </si>
  <si>
    <t>BSTAB16_4459</t>
  </si>
  <si>
    <t>alpha/beta hydrolase</t>
  </si>
  <si>
    <t>ccc</t>
  </si>
  <si>
    <t>BSTAB16_4807</t>
  </si>
  <si>
    <t>BSTAB16_4872</t>
  </si>
  <si>
    <t>DNA binding response regulator</t>
  </si>
  <si>
    <t>BSTAB16_4956</t>
  </si>
  <si>
    <t>AraC family transcriptional regulator</t>
  </si>
  <si>
    <t>cac</t>
  </si>
  <si>
    <t>cgc</t>
  </si>
  <si>
    <t>GROUP of 8</t>
  </si>
  <si>
    <t>BSTAB16_4992</t>
  </si>
  <si>
    <t>BSTAB16_5211</t>
  </si>
  <si>
    <t>TetR/AcrR family transcriptional regulator</t>
  </si>
  <si>
    <t>gca</t>
  </si>
  <si>
    <t>ggg</t>
  </si>
  <si>
    <t>BSTAB16_5560</t>
  </si>
  <si>
    <t>GntR family transcriptional regulator</t>
  </si>
  <si>
    <t>gaa</t>
  </si>
  <si>
    <t>aaa</t>
  </si>
  <si>
    <t>BSTAB16_5588</t>
  </si>
  <si>
    <t>type VI secretion system Vgr family protein</t>
  </si>
  <si>
    <t>gta</t>
  </si>
  <si>
    <t>tga</t>
  </si>
  <si>
    <t>cga</t>
  </si>
  <si>
    <t xml:space="preserve">extending gene by 18 aas </t>
  </si>
  <si>
    <t>BSTAB16_6308</t>
  </si>
  <si>
    <t>BSTAB16_6418</t>
  </si>
  <si>
    <t>chemotaxis specific methylesterase</t>
  </si>
  <si>
    <t>extending gene by 124 aas</t>
  </si>
  <si>
    <t>BSTAB16_6615</t>
  </si>
  <si>
    <t>BSTAB16_6643</t>
  </si>
  <si>
    <t>ATP transporter</t>
  </si>
  <si>
    <t>BSTAB16_6680</t>
  </si>
  <si>
    <t>response regulator receiver domain</t>
  </si>
  <si>
    <t>tcg</t>
  </si>
  <si>
    <t>BSTAB16_6892</t>
  </si>
  <si>
    <t xml:space="preserve">AraC family transcriptional regulator </t>
  </si>
  <si>
    <t>BSTAB16_6956</t>
  </si>
  <si>
    <t>Type I phosphodiesterase nucleotide pyrophosphatase</t>
  </si>
  <si>
    <t>tac</t>
  </si>
  <si>
    <t>BSTAB16_7085</t>
  </si>
  <si>
    <t>oxidoreductase</t>
  </si>
  <si>
    <t>BSTAB16_7104</t>
  </si>
  <si>
    <t xml:space="preserve">plasmid partitioning ParB </t>
  </si>
  <si>
    <r>
      <t xml:space="preserve">*SNPs identified between the isolates and used to construct the phylogeny in Figure 2. Many of the non-synonymous SNPs are found in genes encoding regulators and transport proteins. Several genes are affected in independent isolates, </t>
    </r>
    <r>
      <rPr>
        <i/>
        <sz val="9"/>
        <color theme="1"/>
        <rFont val="Calibri"/>
        <family val="2"/>
        <scheme val="minor"/>
      </rPr>
      <t>BSTAB16_2300</t>
    </r>
    <r>
      <rPr>
        <sz val="9"/>
        <color theme="1"/>
        <rFont val="Calibri"/>
        <family val="2"/>
        <scheme val="minor"/>
      </rPr>
      <t>,</t>
    </r>
    <r>
      <rPr>
        <i/>
        <sz val="9"/>
        <color theme="1"/>
        <rFont val="Calibri"/>
        <family val="2"/>
        <scheme val="minor"/>
      </rPr>
      <t xml:space="preserve"> BSTAB16_3131</t>
    </r>
    <r>
      <rPr>
        <sz val="9"/>
        <color theme="1"/>
        <rFont val="Calibri"/>
        <family val="2"/>
        <scheme val="minor"/>
      </rPr>
      <t xml:space="preserve">, </t>
    </r>
    <r>
      <rPr>
        <i/>
        <sz val="9"/>
        <color theme="1"/>
        <rFont val="Calibri"/>
        <family val="2"/>
        <scheme val="minor"/>
      </rPr>
      <t>BSTAB16_4340</t>
    </r>
    <r>
      <rPr>
        <sz val="9"/>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</si>
</sst>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0"/>
  </numFmts>
  <fonts count="41" x14ac:knownFonts="1">
    <font>
      <sz val="12"/>
      <color theme="1"/>
      <name val="Calibri"/>
      <family val="2"/>
      <scheme val="minor"/>
    </font>
    <font>
      <sz val="11"/>
      <color theme="1"/>
      <name val="Calibri"/>
      <family val="2"/>
      <scheme val="minor"/>
    </font>
    <font>
      <b/>
      <sz val="12"/>
      <color theme="1"/>
      <name val="Calibri"/>
      <family val="2"/>
      <scheme val="minor"/>
    </font>
    <font>
      <sz val="12"/>
      <name val="Calibri"/>
      <family val="2"/>
      <scheme val="minor"/>
    </font>
    <font>
      <u/>
      <sz val="12"/>
      <color theme="10"/>
      <name val="Calibri"/>
      <family val="2"/>
      <scheme val="minor"/>
    </font>
    <font>
      <u/>
      <sz val="12"/>
      <color theme="11"/>
      <name val="Calibri"/>
      <family val="2"/>
      <scheme val="minor"/>
    </font>
    <font>
      <sz val="12"/>
      <color theme="0" tint="-0.34998626667073579"/>
      <name val="Calibri"/>
      <family val="2"/>
      <scheme val="minor"/>
    </font>
    <font>
      <i/>
      <sz val="12"/>
      <color theme="1"/>
      <name val="Calibri"/>
      <family val="2"/>
      <scheme val="minor"/>
    </font>
    <font>
      <sz val="12"/>
      <color rgb="FF000000"/>
      <name val="Calibri"/>
      <family val="2"/>
      <scheme val="minor"/>
    </font>
    <font>
      <i/>
      <sz val="12"/>
      <name val="Calibri"/>
      <family val="2"/>
      <scheme val="minor"/>
    </font>
    <font>
      <sz val="12"/>
      <color theme="1"/>
      <name val="Calibri"/>
      <family val="2"/>
      <scheme val="minor"/>
    </font>
    <font>
      <b/>
      <sz val="24"/>
      <color theme="1"/>
      <name val="Arial"/>
      <family val="2"/>
    </font>
    <font>
      <b/>
      <i/>
      <sz val="24"/>
      <color theme="1"/>
      <name val="Arial"/>
      <family val="2"/>
    </font>
    <font>
      <sz val="10"/>
      <color theme="1"/>
      <name val="Calibri"/>
      <family val="2"/>
      <scheme val="minor"/>
    </font>
    <font>
      <sz val="10"/>
      <color theme="1"/>
      <name val="Calibri"/>
      <family val="2"/>
    </font>
    <font>
      <sz val="10"/>
      <color theme="0" tint="-0.34998626667073579"/>
      <name val="Calibri"/>
      <family val="2"/>
      <scheme val="minor"/>
    </font>
    <font>
      <sz val="12"/>
      <color theme="1"/>
      <name val="Calibri"/>
      <family val="2"/>
    </font>
    <font>
      <b/>
      <sz val="22"/>
      <color theme="1"/>
      <name val="Arial"/>
      <family val="2"/>
    </font>
    <font>
      <b/>
      <sz val="12"/>
      <color theme="1"/>
      <name val="Arial"/>
      <family val="2"/>
    </font>
    <font>
      <sz val="22"/>
      <color theme="1"/>
      <name val="Calibri"/>
      <family val="2"/>
      <scheme val="minor"/>
    </font>
    <font>
      <b/>
      <i/>
      <sz val="22"/>
      <color theme="1"/>
      <name val="Arial"/>
      <family val="2"/>
    </font>
    <font>
      <sz val="8"/>
      <color rgb="FF000000"/>
      <name val="Calibri"/>
      <family val="2"/>
      <scheme val="minor"/>
    </font>
    <font>
      <sz val="8"/>
      <color theme="1"/>
      <name val="Calibri"/>
      <family val="2"/>
      <scheme val="minor"/>
    </font>
    <font>
      <sz val="8"/>
      <color theme="1"/>
      <name val="Calibri"/>
      <family val="2"/>
    </font>
    <font>
      <i/>
      <sz val="8"/>
      <color theme="1"/>
      <name val="Calibri"/>
      <family val="2"/>
      <scheme val="minor"/>
    </font>
    <font>
      <sz val="8"/>
      <color theme="1"/>
      <name val="Times New Roman"/>
      <family val="1"/>
    </font>
    <font>
      <b/>
      <sz val="8"/>
      <color theme="1"/>
      <name val="Calibri"/>
      <family val="2"/>
      <scheme val="minor"/>
    </font>
    <font>
      <u/>
      <sz val="10"/>
      <color theme="1"/>
      <name val="Calibri"/>
      <family val="2"/>
      <scheme val="minor"/>
    </font>
    <font>
      <i/>
      <sz val="10"/>
      <color theme="1"/>
      <name val="Calibri"/>
      <family val="2"/>
      <scheme val="minor"/>
    </font>
    <font>
      <b/>
      <sz val="24"/>
      <color rgb="FF000000"/>
      <name val="Arial"/>
      <family val="2"/>
    </font>
    <font>
      <b/>
      <i/>
      <sz val="24"/>
      <color rgb="FF000000"/>
      <name val="Arial"/>
      <family val="2"/>
    </font>
    <font>
      <i/>
      <sz val="12"/>
      <color rgb="FF000000"/>
      <name val="Calibri"/>
      <family val="2"/>
      <scheme val="minor"/>
    </font>
    <font>
      <sz val="11"/>
      <name val="Calibri"/>
      <family val="2"/>
      <scheme val="minor"/>
    </font>
    <font>
      <i/>
      <sz val="11"/>
      <color rgb="FF000000"/>
      <name val="Calibri"/>
      <family val="2"/>
    </font>
    <font>
      <sz val="11"/>
      <color rgb="FF000000"/>
      <name val="Arial"/>
      <family val="2"/>
    </font>
    <font>
      <sz val="11"/>
      <color rgb="FF000000"/>
      <name val="Symbol"/>
      <family val="1"/>
      <charset val="2"/>
    </font>
    <font>
      <sz val="11"/>
      <name val="Arial"/>
      <family val="2"/>
    </font>
    <font>
      <i/>
      <sz val="11"/>
      <color rgb="FF000000"/>
      <name val="Arial"/>
      <family val="2"/>
    </font>
    <font>
      <sz val="9"/>
      <color theme="1"/>
      <name val="Calibri"/>
      <family val="2"/>
      <scheme val="minor"/>
    </font>
    <font>
      <i/>
      <sz val="9"/>
      <color theme="1"/>
      <name val="Calibri"/>
      <family val="2"/>
      <scheme val="minor"/>
    </font>
    <font>
      <b/>
      <sz val="12"/>
      <color rgb="FF000000"/>
      <name val="Arial"/>
      <family val="2"/>
    </font>
  </fonts>
  <fills count="4">
    <fill>
      <patternFill patternType="none"/>
    </fill>
    <fill>
      <patternFill patternType="gray125"/>
    </fill>
    <fill>
      <patternFill patternType="solid">
        <fgColor theme="6" tint="0.79998168889431442"/>
        <bgColor indexed="65"/>
      </patternFill>
    </fill>
    <fill>
      <patternFill patternType="solid">
        <fgColor theme="0" tint="-4.9989318521683403E-2"/>
        <bgColor indexed="64"/>
      </patternFill>
    </fill>
  </fills>
  <borders count="5">
    <border>
      <left/>
      <right/>
      <top/>
      <bottom/>
      <diagonal/>
    </border>
    <border>
      <left/>
      <right/>
      <top style="thin">
        <color auto="1"/>
      </top>
      <bottom/>
      <diagonal/>
    </border>
    <border>
      <left/>
      <right/>
      <top/>
      <bottom style="thin">
        <color auto="1"/>
      </bottom>
      <diagonal/>
    </border>
    <border>
      <left/>
      <right/>
      <top/>
      <bottom style="medium">
        <color auto="1"/>
      </bottom>
      <diagonal/>
    </border>
    <border>
      <left/>
      <right/>
      <top style="thin">
        <color auto="1"/>
      </top>
      <bottom style="thin">
        <color auto="1"/>
      </bottom>
      <diagonal/>
    </border>
  </borders>
  <cellStyleXfs count="19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10" fillId="0" borderId="0" applyFont="0" applyFill="0" applyBorder="0" applyAlignment="0" applyProtection="0"/>
    <xf numFmtId="0" fontId="1" fillId="2" borderId="0" applyNumberFormat="0" applyBorder="0" applyAlignment="0" applyProtection="0"/>
    <xf numFmtId="0" fontId="4" fillId="0" borderId="0" applyNumberFormat="0" applyFill="0" applyBorder="0" applyAlignment="0" applyProtection="0"/>
  </cellStyleXfs>
  <cellXfs count="148">
    <xf numFmtId="0" fontId="0" fillId="0" borderId="0" xfId="0"/>
    <xf numFmtId="0" fontId="0" fillId="0" borderId="0" xfId="0" applyAlignment="1">
      <alignment horizontal="center" vertical="center"/>
    </xf>
    <xf numFmtId="0" fontId="0" fillId="0" borderId="0" xfId="0" applyAlignment="1">
      <alignment vertical="center"/>
    </xf>
    <xf numFmtId="0" fontId="6"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center" vertical="center"/>
    </xf>
    <xf numFmtId="1" fontId="0" fillId="0" borderId="0" xfId="0" applyNumberFormat="1" applyAlignment="1">
      <alignment vertical="center"/>
    </xf>
    <xf numFmtId="0" fontId="3" fillId="0" borderId="0" xfId="0" applyFont="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6" fillId="0" borderId="0" xfId="0" applyFont="1" applyFill="1" applyAlignment="1">
      <alignment horizontal="center" vertical="center"/>
    </xf>
    <xf numFmtId="0" fontId="0" fillId="0" borderId="0" xfId="0" applyFont="1" applyAlignment="1">
      <alignment horizontal="left" vertical="center"/>
    </xf>
    <xf numFmtId="0" fontId="11" fillId="0" borderId="0" xfId="0" applyFont="1" applyAlignment="1">
      <alignment horizontal="left" vertical="center"/>
    </xf>
    <xf numFmtId="0" fontId="0" fillId="0" borderId="0" xfId="0" applyFont="1" applyAlignment="1">
      <alignment horizontal="center" vertical="center"/>
    </xf>
    <xf numFmtId="0" fontId="6" fillId="0" borderId="0" xfId="0" applyFont="1" applyFill="1" applyBorder="1" applyAlignment="1">
      <alignment horizontal="center" vertical="center"/>
    </xf>
    <xf numFmtId="0" fontId="0" fillId="0" borderId="0" xfId="0" applyFont="1" applyAlignment="1">
      <alignment vertical="center"/>
    </xf>
    <xf numFmtId="0" fontId="0" fillId="0" borderId="0" xfId="0" applyFont="1" applyFill="1" applyAlignment="1">
      <alignment horizontal="center" vertical="center" wrapText="1"/>
    </xf>
    <xf numFmtId="1" fontId="0" fillId="0" borderId="0" xfId="0" applyNumberFormat="1" applyFont="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1" fontId="0" fillId="0" borderId="0" xfId="0" applyNumberFormat="1" applyAlignment="1">
      <alignment horizontal="center" vertical="center"/>
    </xf>
    <xf numFmtId="1" fontId="3" fillId="0" borderId="0" xfId="0" applyNumberFormat="1" applyFont="1" applyAlignment="1">
      <alignment horizontal="center" vertical="center"/>
    </xf>
    <xf numFmtId="1" fontId="0" fillId="0" borderId="0" xfId="0" applyNumberFormat="1" applyFill="1" applyAlignment="1">
      <alignment horizontal="center" vertical="center"/>
    </xf>
    <xf numFmtId="0" fontId="8" fillId="0" borderId="0" xfId="0" applyFont="1" applyAlignment="1">
      <alignment horizontal="center" vertical="center"/>
    </xf>
    <xf numFmtId="1" fontId="3" fillId="0" borderId="0" xfId="0" applyNumberFormat="1" applyFont="1" applyFill="1" applyAlignment="1">
      <alignment horizontal="center" vertical="center"/>
    </xf>
    <xf numFmtId="3" fontId="0" fillId="0" borderId="0" xfId="0" applyNumberFormat="1" applyAlignment="1">
      <alignment horizontal="center"/>
    </xf>
    <xf numFmtId="164" fontId="3" fillId="0" borderId="0" xfId="187" applyNumberFormat="1" applyFont="1" applyAlignment="1">
      <alignment horizontal="center"/>
    </xf>
    <xf numFmtId="0" fontId="13" fillId="0" borderId="0" xfId="0" applyFont="1" applyAlignment="1">
      <alignment wrapText="1"/>
    </xf>
    <xf numFmtId="0" fontId="13" fillId="0" borderId="0" xfId="0" applyFont="1" applyAlignment="1">
      <alignment horizontal="left" vertical="center"/>
    </xf>
    <xf numFmtId="1" fontId="13" fillId="0" borderId="0" xfId="0" applyNumberFormat="1" applyFont="1" applyAlignment="1">
      <alignment horizontal="left" vertical="center"/>
    </xf>
    <xf numFmtId="0" fontId="15"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1" fontId="0" fillId="0" borderId="0" xfId="0" applyNumberFormat="1" applyFont="1" applyAlignment="1">
      <alignment vertical="center"/>
    </xf>
    <xf numFmtId="49" fontId="0" fillId="0" borderId="0" xfId="0" applyNumberFormat="1" applyFont="1"/>
    <xf numFmtId="49" fontId="0" fillId="0" borderId="1" xfId="0" applyNumberFormat="1" applyFont="1" applyBorder="1" applyAlignment="1">
      <alignment vertical="center"/>
    </xf>
    <xf numFmtId="49" fontId="13" fillId="0" borderId="0" xfId="0" applyNumberFormat="1" applyFont="1" applyAlignment="1">
      <alignment vertical="center"/>
    </xf>
    <xf numFmtId="49" fontId="13" fillId="0" borderId="2" xfId="0" applyNumberFormat="1" applyFont="1" applyBorder="1" applyAlignment="1">
      <alignment vertical="center"/>
    </xf>
    <xf numFmtId="49" fontId="13" fillId="0" borderId="3" xfId="0" applyNumberFormat="1" applyFont="1" applyBorder="1"/>
    <xf numFmtId="0" fontId="22" fillId="0" borderId="0" xfId="0" applyFont="1"/>
    <xf numFmtId="0" fontId="0" fillId="0" borderId="0" xfId="0" applyFont="1"/>
    <xf numFmtId="0" fontId="19" fillId="0" borderId="0" xfId="0" applyFont="1"/>
    <xf numFmtId="37" fontId="13" fillId="0" borderId="2" xfId="187" applyNumberFormat="1" applyFont="1" applyBorder="1" applyAlignment="1">
      <alignment horizontal="center" vertical="center"/>
    </xf>
    <xf numFmtId="165" fontId="13" fillId="0" borderId="0" xfId="0" applyNumberFormat="1" applyFont="1" applyAlignment="1">
      <alignment horizontal="center" vertical="center"/>
    </xf>
    <xf numFmtId="165" fontId="13" fillId="0" borderId="2" xfId="0" applyNumberFormat="1" applyFont="1" applyBorder="1" applyAlignment="1">
      <alignment horizontal="center" vertical="center"/>
    </xf>
    <xf numFmtId="165" fontId="13" fillId="0" borderId="3" xfId="0" applyNumberFormat="1" applyFont="1" applyBorder="1" applyAlignment="1">
      <alignment horizontal="center"/>
    </xf>
    <xf numFmtId="0" fontId="13" fillId="0" borderId="2" xfId="0" applyFont="1" applyBorder="1" applyAlignment="1">
      <alignment horizontal="center" vertical="center"/>
    </xf>
    <xf numFmtId="0" fontId="13" fillId="3" borderId="2" xfId="0" applyFont="1" applyFill="1" applyBorder="1" applyAlignment="1">
      <alignment horizontal="center" vertical="center"/>
    </xf>
    <xf numFmtId="165" fontId="13" fillId="3" borderId="0" xfId="0" applyNumberFormat="1" applyFont="1" applyFill="1" applyAlignment="1">
      <alignment horizontal="center" vertical="center"/>
    </xf>
    <xf numFmtId="165" fontId="13" fillId="3" borderId="2" xfId="0" applyNumberFormat="1" applyFont="1" applyFill="1" applyBorder="1" applyAlignment="1">
      <alignment horizontal="center" vertical="center"/>
    </xf>
    <xf numFmtId="165" fontId="14" fillId="0" borderId="2" xfId="0" applyNumberFormat="1" applyFont="1" applyBorder="1" applyAlignment="1">
      <alignment horizontal="center" vertical="center"/>
    </xf>
    <xf numFmtId="0" fontId="13" fillId="0" borderId="0" xfId="0" applyFont="1" applyAlignment="1">
      <alignment horizontal="center" vertical="center" wrapText="1"/>
    </xf>
    <xf numFmtId="49" fontId="13" fillId="0" borderId="0" xfId="0" applyNumberFormat="1" applyFont="1" applyFill="1" applyAlignment="1">
      <alignment horizontal="center" vertical="center"/>
    </xf>
    <xf numFmtId="0" fontId="13" fillId="0" borderId="2" xfId="0" applyFont="1" applyFill="1" applyBorder="1" applyAlignment="1">
      <alignment horizontal="center" vertical="center"/>
    </xf>
    <xf numFmtId="0" fontId="13" fillId="0" borderId="0" xfId="0" applyFont="1" applyAlignment="1">
      <alignment horizontal="center" vertical="center"/>
    </xf>
    <xf numFmtId="0" fontId="28" fillId="0" borderId="0" xfId="0" applyFont="1" applyAlignment="1">
      <alignment horizontal="center" vertical="center" wrapText="1"/>
    </xf>
    <xf numFmtId="49" fontId="13" fillId="0" borderId="0" xfId="0" applyNumberFormat="1" applyFont="1" applyAlignment="1">
      <alignment horizontal="center" vertical="center"/>
    </xf>
    <xf numFmtId="0" fontId="14" fillId="0" borderId="0" xfId="0" applyFont="1" applyAlignment="1">
      <alignment horizontal="center" vertical="center"/>
    </xf>
    <xf numFmtId="0" fontId="13" fillId="0" borderId="3" xfId="0" applyFont="1" applyBorder="1" applyAlignment="1">
      <alignment horizontal="center"/>
    </xf>
    <xf numFmtId="0" fontId="0" fillId="0" borderId="1" xfId="0" applyFont="1" applyBorder="1"/>
    <xf numFmtId="0" fontId="0" fillId="0" borderId="2" xfId="0" applyFont="1" applyBorder="1"/>
    <xf numFmtId="0" fontId="16" fillId="0" borderId="0" xfId="0" applyFont="1" applyFill="1" applyBorder="1" applyAlignment="1">
      <alignment horizontal="left" vertical="center"/>
    </xf>
    <xf numFmtId="0" fontId="29" fillId="0" borderId="0" xfId="0" applyFont="1" applyFill="1" applyBorder="1" applyAlignment="1">
      <alignment horizontal="left" vertical="center"/>
    </xf>
    <xf numFmtId="49" fontId="31" fillId="0" borderId="1" xfId="0" applyNumberFormat="1" applyFont="1" applyBorder="1" applyAlignment="1">
      <alignment horizontal="center" wrapText="1"/>
    </xf>
    <xf numFmtId="49" fontId="1" fillId="2" borderId="1" xfId="188" applyNumberFormat="1" applyBorder="1" applyAlignment="1">
      <alignment horizontal="left"/>
    </xf>
    <xf numFmtId="49" fontId="31" fillId="0" borderId="0" xfId="0" applyNumberFormat="1" applyFont="1" applyAlignment="1">
      <alignment horizontal="left"/>
    </xf>
    <xf numFmtId="49" fontId="8" fillId="0" borderId="0" xfId="0" applyNumberFormat="1" applyFont="1" applyAlignment="1">
      <alignment horizontal="left"/>
    </xf>
    <xf numFmtId="49" fontId="1" fillId="2" borderId="0" xfId="188" applyNumberFormat="1" applyAlignment="1">
      <alignment horizontal="left"/>
    </xf>
    <xf numFmtId="49" fontId="31" fillId="0" borderId="2" xfId="0" applyNumberFormat="1" applyFont="1" applyBorder="1" applyAlignment="1">
      <alignment horizontal="left"/>
    </xf>
    <xf numFmtId="49" fontId="8" fillId="0" borderId="1" xfId="0" applyNumberFormat="1" applyFont="1" applyBorder="1" applyAlignment="1">
      <alignment horizontal="center" wrapText="1"/>
    </xf>
    <xf numFmtId="49" fontId="1" fillId="2" borderId="1" xfId="188" applyNumberFormat="1" applyBorder="1" applyAlignment="1">
      <alignment horizontal="center"/>
    </xf>
    <xf numFmtId="49" fontId="8" fillId="0" borderId="0" xfId="0" applyNumberFormat="1" applyFont="1" applyAlignment="1">
      <alignment horizontal="center"/>
    </xf>
    <xf numFmtId="49" fontId="1" fillId="2" borderId="0" xfId="188" applyNumberFormat="1" applyAlignment="1">
      <alignment horizontal="center"/>
    </xf>
    <xf numFmtId="49" fontId="8" fillId="0" borderId="2" xfId="0" applyNumberFormat="1" applyFont="1" applyBorder="1" applyAlignment="1">
      <alignment horizontal="center"/>
    </xf>
    <xf numFmtId="49" fontId="31" fillId="0" borderId="0" xfId="0" applyNumberFormat="1" applyFont="1" applyAlignment="1">
      <alignment horizontal="center"/>
    </xf>
    <xf numFmtId="0" fontId="0" fillId="0" borderId="0" xfId="0" applyAlignment="1">
      <alignment horizontal="center" wrapText="1"/>
    </xf>
    <xf numFmtId="49" fontId="1" fillId="2" borderId="1" xfId="188" applyNumberFormat="1" applyBorder="1" applyAlignment="1">
      <alignment horizontal="center" wrapText="1"/>
    </xf>
    <xf numFmtId="49" fontId="8" fillId="0" borderId="0" xfId="0" applyNumberFormat="1" applyFont="1" applyAlignment="1">
      <alignment horizontal="center" wrapText="1"/>
    </xf>
    <xf numFmtId="49" fontId="3" fillId="0" borderId="0" xfId="0" applyNumberFormat="1" applyFont="1" applyAlignment="1">
      <alignment horizontal="center" wrapText="1"/>
    </xf>
    <xf numFmtId="49" fontId="1" fillId="2" borderId="0" xfId="188" applyNumberFormat="1" applyAlignment="1">
      <alignment horizontal="center" wrapText="1"/>
    </xf>
    <xf numFmtId="49" fontId="8" fillId="0" borderId="2" xfId="0" applyNumberFormat="1" applyFont="1" applyBorder="1" applyAlignment="1">
      <alignment horizontal="center" wrapText="1"/>
    </xf>
    <xf numFmtId="49" fontId="0" fillId="0" borderId="1" xfId="0" applyNumberFormat="1" applyBorder="1" applyAlignment="1">
      <alignment horizontal="center" wrapText="1"/>
    </xf>
    <xf numFmtId="49" fontId="0" fillId="0" borderId="0" xfId="0" applyNumberFormat="1" applyAlignment="1">
      <alignment horizontal="center" wrapText="1"/>
    </xf>
    <xf numFmtId="49" fontId="0" fillId="0" borderId="0" xfId="0" applyNumberFormat="1" applyFill="1" applyAlignment="1">
      <alignment horizontal="center" wrapText="1"/>
    </xf>
    <xf numFmtId="0" fontId="0" fillId="0" borderId="2" xfId="0" applyBorder="1" applyAlignment="1">
      <alignment horizontal="center" wrapText="1"/>
    </xf>
    <xf numFmtId="0" fontId="0" fillId="0" borderId="0" xfId="0" applyAlignment="1">
      <alignment horizontal="center"/>
    </xf>
    <xf numFmtId="0" fontId="0" fillId="0" borderId="4" xfId="0" applyBorder="1" applyAlignment="1">
      <alignment horizontal="center"/>
    </xf>
    <xf numFmtId="49" fontId="0" fillId="0" borderId="4" xfId="0" applyNumberFormat="1" applyBorder="1" applyAlignment="1">
      <alignment horizontal="center"/>
    </xf>
    <xf numFmtId="49" fontId="0" fillId="0" borderId="0" xfId="0" applyNumberFormat="1" applyAlignment="1">
      <alignment horizontal="center"/>
    </xf>
    <xf numFmtId="49" fontId="7" fillId="0" borderId="0" xfId="0" applyNumberFormat="1" applyFont="1" applyAlignment="1">
      <alignment horizontal="center"/>
    </xf>
    <xf numFmtId="0" fontId="7" fillId="0" borderId="0" xfId="0" applyFont="1" applyAlignment="1">
      <alignment horizontal="center"/>
    </xf>
    <xf numFmtId="0" fontId="0" fillId="0" borderId="2" xfId="0" applyBorder="1" applyAlignment="1">
      <alignment horizontal="center"/>
    </xf>
    <xf numFmtId="0" fontId="7" fillId="0" borderId="2" xfId="0" applyFont="1" applyBorder="1" applyAlignment="1">
      <alignment horizontal="center"/>
    </xf>
    <xf numFmtId="0" fontId="0" fillId="0" borderId="0" xfId="0" applyAlignment="1">
      <alignment horizontal="left"/>
    </xf>
    <xf numFmtId="49" fontId="0" fillId="0" borderId="0" xfId="0" applyNumberFormat="1" applyAlignment="1">
      <alignment horizontal="left"/>
    </xf>
    <xf numFmtId="0" fontId="7" fillId="0" borderId="4" xfId="0" applyFont="1" applyBorder="1"/>
    <xf numFmtId="0" fontId="0" fillId="0" borderId="4" xfId="0" applyFont="1" applyBorder="1" applyAlignment="1">
      <alignment horizontal="center"/>
    </xf>
    <xf numFmtId="0" fontId="8" fillId="0" borderId="0" xfId="0" applyFont="1" applyAlignment="1">
      <alignment horizontal="center"/>
    </xf>
    <xf numFmtId="0" fontId="0" fillId="0" borderId="2" xfId="0" applyBorder="1"/>
    <xf numFmtId="0" fontId="32" fillId="0" borderId="4" xfId="0" applyFont="1" applyFill="1" applyBorder="1" applyAlignment="1">
      <alignment horizontal="center" vertical="center" wrapText="1"/>
    </xf>
    <xf numFmtId="0" fontId="32" fillId="0" borderId="0" xfId="189" applyFont="1" applyFill="1" applyAlignment="1">
      <alignment horizontal="center" vertical="center" wrapText="1"/>
    </xf>
    <xf numFmtId="0" fontId="32" fillId="0" borderId="2" xfId="189" applyFont="1" applyFill="1" applyBorder="1" applyAlignment="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33" fillId="0" borderId="0" xfId="0" applyFont="1" applyFill="1" applyBorder="1" applyAlignment="1">
      <alignment horizontal="left" vertical="center"/>
    </xf>
    <xf numFmtId="0" fontId="30" fillId="0" borderId="0" xfId="0" applyFont="1" applyFill="1" applyBorder="1" applyAlignment="1">
      <alignment horizontal="left" vertical="center"/>
    </xf>
    <xf numFmtId="0" fontId="34" fillId="0" borderId="4" xfId="0" applyFont="1" applyBorder="1" applyAlignment="1">
      <alignment horizontal="center" vertical="center"/>
    </xf>
    <xf numFmtId="0" fontId="34" fillId="0" borderId="2" xfId="0" applyFont="1" applyBorder="1" applyAlignment="1">
      <alignment horizontal="center" vertical="center"/>
    </xf>
    <xf numFmtId="0" fontId="36" fillId="0" borderId="2" xfId="0" applyFont="1" applyBorder="1" applyAlignment="1">
      <alignment horizontal="center" vertical="center"/>
    </xf>
    <xf numFmtId="0" fontId="34" fillId="0" borderId="0" xfId="0" applyFont="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37" fillId="0" borderId="2" xfId="0" applyFont="1" applyBorder="1" applyAlignment="1">
      <alignment horizontal="center" vertical="center"/>
    </xf>
    <xf numFmtId="0" fontId="38" fillId="0" borderId="0" xfId="0" applyFont="1"/>
    <xf numFmtId="0" fontId="3" fillId="0" borderId="2" xfId="0" applyFont="1" applyBorder="1" applyAlignment="1">
      <alignment horizontal="center"/>
    </xf>
    <xf numFmtId="0" fontId="3" fillId="0" borderId="2" xfId="0" applyFont="1" applyBorder="1" applyAlignment="1">
      <alignment horizontal="center" wrapText="1"/>
    </xf>
    <xf numFmtId="0" fontId="3" fillId="0" borderId="0" xfId="0" applyFont="1" applyAlignment="1">
      <alignment horizontal="center"/>
    </xf>
    <xf numFmtId="0" fontId="3" fillId="0" borderId="0" xfId="0" applyFont="1" applyAlignment="1">
      <alignment horizontal="center" wrapText="1"/>
    </xf>
    <xf numFmtId="0" fontId="9" fillId="0" borderId="0" xfId="0" applyFont="1" applyAlignment="1">
      <alignment horizontal="center"/>
    </xf>
    <xf numFmtId="0" fontId="9" fillId="0" borderId="2" xfId="0" applyFont="1" applyBorder="1" applyAlignment="1">
      <alignment horizontal="center"/>
    </xf>
    <xf numFmtId="0" fontId="38" fillId="0" borderId="0" xfId="0" applyFont="1" applyAlignment="1">
      <alignment horizontal="center" wrapText="1"/>
    </xf>
    <xf numFmtId="0" fontId="40" fillId="0" borderId="0" xfId="0" applyFont="1" applyFill="1" applyBorder="1" applyAlignment="1">
      <alignment horizontal="left" vertical="center"/>
    </xf>
    <xf numFmtId="0" fontId="13" fillId="0" borderId="0" xfId="0" applyFont="1" applyAlignment="1">
      <alignment wrapText="1"/>
    </xf>
    <xf numFmtId="0" fontId="2" fillId="0" borderId="0" xfId="0" applyFont="1" applyAlignment="1">
      <alignment horizontal="left" vertical="center" wrapText="1"/>
    </xf>
    <xf numFmtId="0" fontId="0" fillId="0" borderId="0" xfId="0" applyAlignment="1">
      <alignment horizontal="center" vertical="center" wrapText="1"/>
    </xf>
    <xf numFmtId="1" fontId="0" fillId="0" borderId="0" xfId="0" applyNumberFormat="1" applyFont="1" applyAlignment="1">
      <alignment horizontal="center" vertical="center"/>
    </xf>
    <xf numFmtId="0" fontId="1" fillId="0" borderId="4" xfId="0" applyFont="1" applyBorder="1" applyAlignment="1">
      <alignment horizontal="center" vertical="center"/>
    </xf>
    <xf numFmtId="0" fontId="21" fillId="0" borderId="0" xfId="0" applyFont="1" applyAlignment="1">
      <alignment horizontal="left" vertical="center" wrapText="1"/>
    </xf>
    <xf numFmtId="0" fontId="26" fillId="0" borderId="0" xfId="0" applyFont="1" applyAlignment="1">
      <alignment horizontal="left" vertical="center" wrapText="1"/>
    </xf>
    <xf numFmtId="49" fontId="13" fillId="0" borderId="1" xfId="0" applyNumberFormat="1" applyFont="1" applyBorder="1" applyAlignment="1">
      <alignment horizontal="center" vertical="center" wrapText="1"/>
    </xf>
    <xf numFmtId="49" fontId="13" fillId="0" borderId="0"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4" xfId="0" applyFont="1" applyBorder="1" applyAlignment="1">
      <alignment horizontal="center" vertical="center" wrapText="1"/>
    </xf>
    <xf numFmtId="49" fontId="13" fillId="0" borderId="4" xfId="0" applyNumberFormat="1" applyFont="1" applyBorder="1" applyAlignment="1">
      <alignment horizontal="center" vertical="center"/>
    </xf>
    <xf numFmtId="0" fontId="2" fillId="0" borderId="2" xfId="0" applyFont="1" applyBorder="1" applyAlignment="1">
      <alignment horizontal="left" vertical="center" wrapText="1"/>
    </xf>
    <xf numFmtId="49" fontId="7" fillId="0" borderId="4" xfId="0" applyNumberFormat="1" applyFont="1" applyBorder="1" applyAlignment="1">
      <alignment horizontal="center"/>
    </xf>
    <xf numFmtId="0" fontId="0" fillId="0" borderId="2" xfId="0" applyFont="1" applyBorder="1" applyAlignment="1">
      <alignment horizontal="left"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34" fillId="0" borderId="4" xfId="0" applyFont="1" applyBorder="1" applyAlignment="1">
      <alignment horizontal="center" vertical="center"/>
    </xf>
    <xf numFmtId="0" fontId="34" fillId="0" borderId="0" xfId="0" applyFont="1" applyBorder="1" applyAlignment="1">
      <alignment horizontal="center" vertical="center"/>
    </xf>
    <xf numFmtId="0" fontId="34" fillId="0" borderId="2" xfId="0" applyFont="1" applyBorder="1" applyAlignment="1">
      <alignment horizontal="center" vertical="center"/>
    </xf>
    <xf numFmtId="0" fontId="35" fillId="0" borderId="2" xfId="0" applyFont="1" applyBorder="1" applyAlignment="1">
      <alignment horizontal="center" vertical="center"/>
    </xf>
    <xf numFmtId="0" fontId="36" fillId="0" borderId="0" xfId="0" applyFont="1" applyBorder="1" applyAlignment="1">
      <alignment horizontal="center" vertical="center"/>
    </xf>
    <xf numFmtId="0" fontId="36" fillId="0" borderId="2" xfId="0" applyFont="1" applyBorder="1" applyAlignment="1">
      <alignment horizontal="center" vertical="center"/>
    </xf>
  </cellXfs>
  <cellStyles count="190">
    <cellStyle name="20% - Accent3" xfId="188" builtinId="38"/>
    <cellStyle name="Comma" xfId="187"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9"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http://antismash.secondarymetabolites.org/help" TargetMode="External"/><Relationship Id="rId13" Type="http://schemas.openxmlformats.org/officeDocument/2006/relationships/hyperlink" Target="http://antismash.secondarymetabolites.org/help" TargetMode="External"/><Relationship Id="rId3" Type="http://schemas.openxmlformats.org/officeDocument/2006/relationships/hyperlink" Target="http://antismash.secondarymetabolites.org/upload/7784b778-99d3-4bc0-87b6-5e5ed73cc7ee/index.html" TargetMode="External"/><Relationship Id="rId7" Type="http://schemas.openxmlformats.org/officeDocument/2006/relationships/hyperlink" Target="http://antismash.secondarymetabolites.org/upload/7784b778-99d3-4bc0-87b6-5e5ed73cc7ee/index.html" TargetMode="External"/><Relationship Id="rId12" Type="http://schemas.openxmlformats.org/officeDocument/2006/relationships/hyperlink" Target="http://antismash.secondarymetabolites.org/help" TargetMode="External"/><Relationship Id="rId2" Type="http://schemas.openxmlformats.org/officeDocument/2006/relationships/hyperlink" Target="http://antismash.secondarymetabolites.org/help" TargetMode="External"/><Relationship Id="rId16" Type="http://schemas.openxmlformats.org/officeDocument/2006/relationships/hyperlink" Target="http://antismash.secondarymetabolites.org/help" TargetMode="External"/><Relationship Id="rId1" Type="http://schemas.openxmlformats.org/officeDocument/2006/relationships/hyperlink" Target="http://antismash.secondarymetabolites.org/help" TargetMode="External"/><Relationship Id="rId6" Type="http://schemas.openxmlformats.org/officeDocument/2006/relationships/hyperlink" Target="http://antismash.secondarymetabolites.org/help" TargetMode="External"/><Relationship Id="rId11" Type="http://schemas.openxmlformats.org/officeDocument/2006/relationships/hyperlink" Target="http://antismash.secondarymetabolites.org/help" TargetMode="External"/><Relationship Id="rId5" Type="http://schemas.openxmlformats.org/officeDocument/2006/relationships/hyperlink" Target="http://antismash.secondarymetabolites.org/help" TargetMode="External"/><Relationship Id="rId15" Type="http://schemas.openxmlformats.org/officeDocument/2006/relationships/hyperlink" Target="http://antismash.secondarymetabolites.org/upload/7784b778-99d3-4bc0-87b6-5e5ed73cc7ee/index.html" TargetMode="External"/><Relationship Id="rId10" Type="http://schemas.openxmlformats.org/officeDocument/2006/relationships/hyperlink" Target="http://antismash.secondarymetabolites.org/help" TargetMode="External"/><Relationship Id="rId4" Type="http://schemas.openxmlformats.org/officeDocument/2006/relationships/hyperlink" Target="http://antismash.secondarymetabolites.org/help" TargetMode="External"/><Relationship Id="rId9" Type="http://schemas.openxmlformats.org/officeDocument/2006/relationships/hyperlink" Target="http://antismash.secondarymetabolites.org/help" TargetMode="External"/><Relationship Id="rId14" Type="http://schemas.openxmlformats.org/officeDocument/2006/relationships/hyperlink" Target="http://antismash.secondarymetabolites.org/hel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workbookViewId="0">
      <pane xSplit="1" ySplit="6" topLeftCell="B8" activePane="bottomRight" state="frozen"/>
      <selection pane="topRight" activeCell="C1" sqref="C1"/>
      <selection pane="bottomLeft" activeCell="A3" sqref="A3"/>
      <selection pane="bottomRight" activeCell="C3" sqref="C3"/>
    </sheetView>
  </sheetViews>
  <sheetFormatPr defaultColWidth="10.8984375" defaultRowHeight="15.6" x14ac:dyDescent="0.3"/>
  <cols>
    <col min="1" max="1" width="6.59765625" style="1" customWidth="1"/>
    <col min="2" max="2" width="14.59765625" style="1" customWidth="1"/>
    <col min="3" max="3" width="10.8984375" style="2"/>
    <col min="4" max="4" width="13.8984375" style="1" customWidth="1"/>
    <col min="5" max="5" width="9" style="6" customWidth="1"/>
    <col min="6" max="6" width="11.09765625" style="6" customWidth="1"/>
    <col min="7" max="7" width="10.3984375" style="6" customWidth="1"/>
    <col min="8" max="8" width="11.69921875" style="6" customWidth="1"/>
    <col min="9" max="9" width="0.69921875" style="3" hidden="1" customWidth="1"/>
    <col min="10" max="10" width="13.59765625" style="3" bestFit="1" customWidth="1"/>
    <col min="11" max="13" width="10.8984375" style="6"/>
    <col min="14" max="14" width="12.09765625" style="6" customWidth="1"/>
    <col min="15" max="16384" width="10.8984375" style="2"/>
  </cols>
  <sheetData>
    <row r="1" spans="1:15" x14ac:dyDescent="0.3">
      <c r="A1" s="12" t="s">
        <v>48</v>
      </c>
    </row>
    <row r="2" spans="1:15" ht="30" x14ac:dyDescent="0.3">
      <c r="A2" s="13" t="s">
        <v>61</v>
      </c>
    </row>
    <row r="3" spans="1:15" s="16" customFormat="1" x14ac:dyDescent="0.3">
      <c r="A3" s="33" t="s">
        <v>62</v>
      </c>
      <c r="B3" s="14"/>
      <c r="D3" s="14"/>
      <c r="E3" s="34"/>
      <c r="F3" s="34"/>
      <c r="G3" s="34"/>
      <c r="H3" s="34"/>
      <c r="I3" s="3"/>
      <c r="J3" s="3"/>
      <c r="K3" s="34"/>
      <c r="L3" s="34"/>
      <c r="M3" s="34"/>
      <c r="N3" s="34"/>
    </row>
    <row r="4" spans="1:15" ht="30" customHeight="1" x14ac:dyDescent="0.3">
      <c r="A4" s="126" t="s">
        <v>57</v>
      </c>
      <c r="B4" s="126"/>
      <c r="C4" s="126"/>
      <c r="D4" s="126"/>
      <c r="E4" s="126"/>
      <c r="F4" s="126"/>
      <c r="G4" s="126"/>
      <c r="H4" s="126"/>
      <c r="I4" s="126"/>
      <c r="J4" s="126"/>
      <c r="K4" s="126"/>
      <c r="L4" s="126"/>
      <c r="M4" s="126"/>
      <c r="N4" s="126"/>
    </row>
    <row r="5" spans="1:15" s="16" customFormat="1" x14ac:dyDescent="0.3">
      <c r="A5" s="14" t="s">
        <v>0</v>
      </c>
      <c r="B5" s="14"/>
      <c r="C5" s="4" t="s">
        <v>28</v>
      </c>
      <c r="D5" s="14"/>
      <c r="E5" s="128" t="s">
        <v>49</v>
      </c>
      <c r="F5" s="128"/>
      <c r="G5" s="128"/>
      <c r="H5" s="128"/>
      <c r="I5" s="15" t="s">
        <v>9</v>
      </c>
      <c r="J5" s="15"/>
      <c r="K5" s="128" t="s">
        <v>53</v>
      </c>
      <c r="L5" s="128"/>
      <c r="M5" s="128"/>
      <c r="N5" s="128"/>
    </row>
    <row r="6" spans="1:15" s="16" customFormat="1" ht="66.75" customHeight="1" x14ac:dyDescent="0.3">
      <c r="A6" s="14"/>
      <c r="B6" s="14"/>
      <c r="C6" s="4"/>
      <c r="D6" s="17" t="s">
        <v>50</v>
      </c>
      <c r="E6" s="18" t="s">
        <v>27</v>
      </c>
      <c r="F6" s="18" t="s">
        <v>47</v>
      </c>
      <c r="G6" s="18" t="s">
        <v>52</v>
      </c>
      <c r="H6" s="18" t="s">
        <v>54</v>
      </c>
      <c r="I6" s="3"/>
      <c r="J6" s="17" t="s">
        <v>51</v>
      </c>
      <c r="K6" s="18" t="s">
        <v>27</v>
      </c>
      <c r="L6" s="18" t="s">
        <v>47</v>
      </c>
      <c r="M6" s="18" t="s">
        <v>52</v>
      </c>
      <c r="N6" s="18" t="s">
        <v>54</v>
      </c>
    </row>
    <row r="7" spans="1:15" x14ac:dyDescent="0.3">
      <c r="A7" s="1" t="s">
        <v>11</v>
      </c>
      <c r="B7" s="127" t="s">
        <v>56</v>
      </c>
      <c r="C7" s="4" t="s">
        <v>55</v>
      </c>
      <c r="D7" s="26">
        <v>2974330</v>
      </c>
      <c r="E7" s="21">
        <v>67.400000000000006</v>
      </c>
      <c r="F7" s="21">
        <v>74</v>
      </c>
      <c r="G7" s="21">
        <v>47.1</v>
      </c>
      <c r="H7" s="21">
        <v>36.9</v>
      </c>
      <c r="I7" s="5" t="s">
        <v>1</v>
      </c>
      <c r="J7" s="26">
        <v>2974330</v>
      </c>
      <c r="K7" s="21">
        <v>98</v>
      </c>
      <c r="L7" s="21">
        <v>99</v>
      </c>
      <c r="M7" s="21">
        <v>73</v>
      </c>
      <c r="N7" s="21">
        <v>20</v>
      </c>
    </row>
    <row r="8" spans="1:15" s="7" customFormat="1" x14ac:dyDescent="0.3">
      <c r="A8" s="4" t="s">
        <v>12</v>
      </c>
      <c r="B8" s="127"/>
      <c r="C8" s="4" t="s">
        <v>55</v>
      </c>
      <c r="D8" s="26">
        <v>3356262</v>
      </c>
      <c r="E8" s="22">
        <v>67.2</v>
      </c>
      <c r="F8" s="22">
        <v>74</v>
      </c>
      <c r="G8" s="22">
        <v>54.4</v>
      </c>
      <c r="H8" s="22">
        <v>42.8</v>
      </c>
      <c r="I8" s="5" t="s">
        <v>1</v>
      </c>
      <c r="J8" s="26">
        <v>3356262</v>
      </c>
      <c r="K8" s="22">
        <v>98</v>
      </c>
      <c r="L8" s="22">
        <v>99</v>
      </c>
      <c r="M8" s="22">
        <v>86</v>
      </c>
      <c r="N8" s="22">
        <v>25</v>
      </c>
    </row>
    <row r="9" spans="1:15" x14ac:dyDescent="0.3">
      <c r="A9" s="1" t="s">
        <v>16</v>
      </c>
      <c r="C9" s="4" t="s">
        <v>55</v>
      </c>
      <c r="D9" s="26">
        <v>2819530</v>
      </c>
      <c r="E9" s="21">
        <v>66</v>
      </c>
      <c r="F9" s="21">
        <v>74</v>
      </c>
      <c r="G9" s="21">
        <v>39.200000000000003</v>
      </c>
      <c r="H9" s="21">
        <v>32</v>
      </c>
      <c r="I9" s="5" t="s">
        <v>3</v>
      </c>
      <c r="J9" s="26">
        <v>2819530</v>
      </c>
      <c r="K9" s="1">
        <v>98</v>
      </c>
      <c r="L9" s="1">
        <v>100</v>
      </c>
      <c r="M9" s="9">
        <v>63</v>
      </c>
      <c r="N9" s="1">
        <v>36</v>
      </c>
    </row>
    <row r="10" spans="1:15" x14ac:dyDescent="0.3">
      <c r="A10" s="1" t="s">
        <v>14</v>
      </c>
      <c r="C10" s="4" t="s">
        <v>55</v>
      </c>
      <c r="D10" s="26">
        <v>1831082</v>
      </c>
      <c r="E10" s="21">
        <v>67.5</v>
      </c>
      <c r="F10" s="21">
        <v>73</v>
      </c>
      <c r="G10" s="21">
        <v>25.9</v>
      </c>
      <c r="H10" s="21">
        <v>20.8</v>
      </c>
      <c r="I10" s="5" t="s">
        <v>1</v>
      </c>
      <c r="J10" s="26">
        <v>1831082</v>
      </c>
      <c r="K10" s="1">
        <v>98</v>
      </c>
      <c r="L10" s="1">
        <v>100</v>
      </c>
      <c r="M10" s="9">
        <v>40</v>
      </c>
      <c r="N10" s="1">
        <v>21</v>
      </c>
    </row>
    <row r="11" spans="1:15" s="7" customFormat="1" x14ac:dyDescent="0.3">
      <c r="A11" s="4" t="s">
        <v>15</v>
      </c>
      <c r="B11" s="127" t="s">
        <v>56</v>
      </c>
      <c r="C11" s="4" t="s">
        <v>55</v>
      </c>
      <c r="D11" s="26">
        <v>4001880</v>
      </c>
      <c r="E11" s="22">
        <v>67.7</v>
      </c>
      <c r="F11" s="22">
        <v>73</v>
      </c>
      <c r="G11" s="1">
        <v>85</v>
      </c>
      <c r="H11" s="1">
        <v>64</v>
      </c>
      <c r="I11" s="5" t="s">
        <v>2</v>
      </c>
      <c r="J11" s="26">
        <v>4001880</v>
      </c>
      <c r="K11" s="1">
        <v>99</v>
      </c>
      <c r="L11" s="1">
        <v>100</v>
      </c>
      <c r="M11" s="1">
        <v>111</v>
      </c>
      <c r="N11" s="9">
        <v>57</v>
      </c>
      <c r="O11" s="2"/>
    </row>
    <row r="12" spans="1:15" ht="15" customHeight="1" x14ac:dyDescent="0.3">
      <c r="A12" s="1" t="s">
        <v>13</v>
      </c>
      <c r="B12" s="127"/>
      <c r="C12" s="4" t="s">
        <v>55</v>
      </c>
      <c r="D12" s="26">
        <v>2566208</v>
      </c>
      <c r="E12" s="21">
        <v>66.2</v>
      </c>
      <c r="F12" s="21">
        <v>73</v>
      </c>
      <c r="G12" s="21">
        <v>40.9</v>
      </c>
      <c r="H12" s="21">
        <v>34.4</v>
      </c>
      <c r="I12" s="5" t="s">
        <v>2</v>
      </c>
      <c r="J12" s="26">
        <v>2566208</v>
      </c>
      <c r="K12" s="1">
        <v>98</v>
      </c>
      <c r="L12" s="1">
        <v>100</v>
      </c>
      <c r="M12" s="9">
        <v>65</v>
      </c>
      <c r="N12" s="9">
        <v>24</v>
      </c>
    </row>
    <row r="13" spans="1:15" x14ac:dyDescent="0.3">
      <c r="A13" s="1" t="s">
        <v>22</v>
      </c>
      <c r="C13" s="4" t="s">
        <v>55</v>
      </c>
      <c r="D13" s="26">
        <v>4540008</v>
      </c>
      <c r="E13" s="21">
        <v>65.7</v>
      </c>
      <c r="F13" s="21">
        <v>73</v>
      </c>
      <c r="G13" s="21">
        <v>48.5</v>
      </c>
      <c r="H13" s="21">
        <v>39.1</v>
      </c>
      <c r="I13" s="5"/>
      <c r="J13" s="26">
        <v>4540008</v>
      </c>
      <c r="K13" s="23">
        <v>98</v>
      </c>
      <c r="L13" s="23">
        <v>100</v>
      </c>
      <c r="M13" s="23">
        <v>77</v>
      </c>
      <c r="N13" s="23">
        <v>44</v>
      </c>
    </row>
    <row r="14" spans="1:15" x14ac:dyDescent="0.3">
      <c r="A14" s="1" t="s">
        <v>23</v>
      </c>
      <c r="C14" s="4" t="s">
        <v>55</v>
      </c>
      <c r="D14" s="26">
        <v>3405084</v>
      </c>
      <c r="E14" s="21">
        <v>67</v>
      </c>
      <c r="F14" s="21">
        <v>73</v>
      </c>
      <c r="G14" s="21">
        <v>37.700000000000003</v>
      </c>
      <c r="H14" s="21">
        <v>29.1</v>
      </c>
      <c r="I14" s="5"/>
      <c r="J14" s="26">
        <v>3405084</v>
      </c>
      <c r="K14" s="23">
        <v>98</v>
      </c>
      <c r="L14" s="23">
        <v>100</v>
      </c>
      <c r="M14" s="23">
        <v>59</v>
      </c>
      <c r="N14" s="23">
        <v>30</v>
      </c>
    </row>
    <row r="15" spans="1:15" x14ac:dyDescent="0.3">
      <c r="A15" s="1" t="s">
        <v>24</v>
      </c>
      <c r="C15" s="4" t="s">
        <v>55</v>
      </c>
      <c r="D15" s="26">
        <v>3996520</v>
      </c>
      <c r="E15" s="21">
        <v>66.900000000000006</v>
      </c>
      <c r="F15" s="21">
        <v>73</v>
      </c>
      <c r="G15" s="21">
        <v>44.1</v>
      </c>
      <c r="H15" s="21">
        <v>34.4</v>
      </c>
      <c r="I15" s="5"/>
      <c r="J15" s="26">
        <v>3996520</v>
      </c>
      <c r="K15" s="23">
        <v>98</v>
      </c>
      <c r="L15" s="23">
        <v>100</v>
      </c>
      <c r="M15" s="23">
        <v>69</v>
      </c>
      <c r="N15" s="23">
        <v>39</v>
      </c>
    </row>
    <row r="16" spans="1:15" x14ac:dyDescent="0.3">
      <c r="A16" s="1" t="s">
        <v>25</v>
      </c>
      <c r="C16" s="4" t="s">
        <v>55</v>
      </c>
      <c r="D16" s="26">
        <v>4312998</v>
      </c>
      <c r="E16" s="21">
        <v>67.599999999999994</v>
      </c>
      <c r="F16" s="21">
        <v>73</v>
      </c>
      <c r="G16" s="21">
        <v>48.5</v>
      </c>
      <c r="H16" s="21">
        <v>36.9</v>
      </c>
      <c r="I16" s="5"/>
      <c r="J16" s="26">
        <v>4312998</v>
      </c>
      <c r="K16" s="23">
        <v>98</v>
      </c>
      <c r="L16" s="23">
        <v>100</v>
      </c>
      <c r="M16" s="23">
        <v>75</v>
      </c>
      <c r="N16" s="23">
        <v>37</v>
      </c>
    </row>
    <row r="17" spans="1:14" x14ac:dyDescent="0.3">
      <c r="A17" s="1" t="s">
        <v>26</v>
      </c>
      <c r="C17" s="4" t="s">
        <v>55</v>
      </c>
      <c r="D17" s="26">
        <v>2842916</v>
      </c>
      <c r="E17" s="21">
        <v>70.2</v>
      </c>
      <c r="F17" s="21">
        <v>74</v>
      </c>
      <c r="G17" s="21">
        <v>49.5</v>
      </c>
      <c r="H17" s="21">
        <v>36.5</v>
      </c>
      <c r="I17" s="5"/>
      <c r="J17" s="26">
        <v>2842916</v>
      </c>
      <c r="K17" s="1">
        <v>98</v>
      </c>
      <c r="L17" s="1">
        <v>100</v>
      </c>
      <c r="M17" s="1">
        <v>73</v>
      </c>
      <c r="N17" s="21">
        <v>28</v>
      </c>
    </row>
    <row r="18" spans="1:14" s="7" customFormat="1" x14ac:dyDescent="0.3">
      <c r="A18" s="4" t="s">
        <v>19</v>
      </c>
      <c r="B18" s="127" t="s">
        <v>56</v>
      </c>
      <c r="C18" s="4" t="s">
        <v>55</v>
      </c>
      <c r="D18" s="26">
        <v>2716436</v>
      </c>
      <c r="E18" s="22">
        <v>68</v>
      </c>
      <c r="F18" s="22">
        <v>74</v>
      </c>
      <c r="G18" s="22">
        <v>40.1</v>
      </c>
      <c r="H18" s="22">
        <v>30.6</v>
      </c>
      <c r="I18" s="5" t="s">
        <v>2</v>
      </c>
      <c r="J18" s="26">
        <v>2716436</v>
      </c>
      <c r="K18" s="1">
        <v>98</v>
      </c>
      <c r="L18" s="1">
        <v>99</v>
      </c>
      <c r="M18" s="9">
        <v>62</v>
      </c>
      <c r="N18" s="1">
        <v>18</v>
      </c>
    </row>
    <row r="19" spans="1:14" s="7" customFormat="1" x14ac:dyDescent="0.3">
      <c r="A19" s="4" t="s">
        <v>20</v>
      </c>
      <c r="B19" s="127"/>
      <c r="C19" s="4" t="s">
        <v>55</v>
      </c>
      <c r="D19" s="26">
        <v>2656494</v>
      </c>
      <c r="E19" s="22">
        <v>69</v>
      </c>
      <c r="F19" s="22">
        <v>74</v>
      </c>
      <c r="G19" s="22">
        <v>40</v>
      </c>
      <c r="H19" s="22">
        <v>31.1</v>
      </c>
      <c r="I19" s="5" t="s">
        <v>2</v>
      </c>
      <c r="J19" s="26">
        <v>2656494</v>
      </c>
      <c r="K19" s="1">
        <v>98</v>
      </c>
      <c r="L19" s="1">
        <v>99</v>
      </c>
      <c r="M19" s="9">
        <v>61</v>
      </c>
      <c r="N19" s="9">
        <v>18</v>
      </c>
    </row>
    <row r="20" spans="1:14" s="7" customFormat="1" x14ac:dyDescent="0.3">
      <c r="A20" s="4" t="s">
        <v>21</v>
      </c>
      <c r="B20" s="127"/>
      <c r="C20" s="4" t="s">
        <v>55</v>
      </c>
      <c r="D20" s="26">
        <v>1893568</v>
      </c>
      <c r="E20" s="22">
        <v>65.099999999999994</v>
      </c>
      <c r="F20" s="22">
        <v>74</v>
      </c>
      <c r="G20" s="22">
        <v>27.1</v>
      </c>
      <c r="H20" s="22">
        <v>22.2</v>
      </c>
      <c r="I20" s="5" t="s">
        <v>2</v>
      </c>
      <c r="J20" s="26">
        <v>1893568</v>
      </c>
      <c r="K20" s="1">
        <v>98</v>
      </c>
      <c r="L20" s="1">
        <v>99</v>
      </c>
      <c r="M20" s="9">
        <v>43</v>
      </c>
      <c r="N20" s="1">
        <v>14</v>
      </c>
    </row>
    <row r="21" spans="1:14" ht="15" customHeight="1" x14ac:dyDescent="0.3">
      <c r="A21" s="1" t="s">
        <v>18</v>
      </c>
      <c r="B21" s="127"/>
      <c r="C21" s="4" t="s">
        <v>55</v>
      </c>
      <c r="D21" s="26">
        <v>2942246</v>
      </c>
      <c r="E21" s="21">
        <v>68.099999999999994</v>
      </c>
      <c r="F21" s="21">
        <v>73</v>
      </c>
      <c r="G21" s="21">
        <v>52.8</v>
      </c>
      <c r="H21" s="21">
        <v>40.4</v>
      </c>
      <c r="I21" s="5" t="s">
        <v>2</v>
      </c>
      <c r="J21" s="26">
        <v>2942246</v>
      </c>
      <c r="K21" s="1">
        <v>98</v>
      </c>
      <c r="L21" s="1">
        <v>100</v>
      </c>
      <c r="M21" s="9">
        <v>81</v>
      </c>
      <c r="N21" s="1">
        <v>37</v>
      </c>
    </row>
    <row r="22" spans="1:14" x14ac:dyDescent="0.3">
      <c r="A22" s="1" t="s">
        <v>17</v>
      </c>
      <c r="C22" s="4" t="s">
        <v>55</v>
      </c>
      <c r="D22" s="26" t="s">
        <v>58</v>
      </c>
      <c r="E22" s="21">
        <v>68.400000000000006</v>
      </c>
      <c r="F22" s="21">
        <v>73</v>
      </c>
      <c r="G22" s="21">
        <v>35.4</v>
      </c>
      <c r="H22" s="21">
        <v>27.5</v>
      </c>
      <c r="I22" s="5" t="s">
        <v>4</v>
      </c>
      <c r="J22" s="1" t="s">
        <v>58</v>
      </c>
      <c r="K22" s="1">
        <v>98</v>
      </c>
      <c r="L22" s="1">
        <v>100</v>
      </c>
      <c r="M22" s="9">
        <v>54</v>
      </c>
      <c r="N22" s="23">
        <v>20</v>
      </c>
    </row>
    <row r="23" spans="1:14" x14ac:dyDescent="0.3">
      <c r="C23" s="4"/>
      <c r="D23" s="27"/>
      <c r="E23" s="21"/>
      <c r="F23" s="21"/>
      <c r="G23" s="21"/>
      <c r="H23" s="21"/>
      <c r="I23" s="5"/>
      <c r="J23" s="1"/>
      <c r="K23" s="21"/>
      <c r="L23" s="21"/>
      <c r="M23" s="21"/>
      <c r="N23" s="21"/>
    </row>
    <row r="24" spans="1:14" x14ac:dyDescent="0.3">
      <c r="A24" s="1">
        <v>1</v>
      </c>
      <c r="C24" s="4" t="s">
        <v>10</v>
      </c>
      <c r="D24" s="26">
        <v>2698916</v>
      </c>
      <c r="E24" s="21">
        <v>66.8</v>
      </c>
      <c r="F24" s="21">
        <v>74</v>
      </c>
      <c r="G24" s="21">
        <v>42.7</v>
      </c>
      <c r="H24" s="21">
        <v>33.4</v>
      </c>
      <c r="I24" s="5"/>
      <c r="J24" s="26">
        <v>2698916</v>
      </c>
      <c r="K24" s="9">
        <v>97</v>
      </c>
      <c r="L24" s="9">
        <v>100</v>
      </c>
      <c r="M24" s="9">
        <v>66</v>
      </c>
      <c r="N24" s="23">
        <v>32</v>
      </c>
    </row>
    <row r="25" spans="1:14" x14ac:dyDescent="0.3">
      <c r="A25" s="9">
        <v>2</v>
      </c>
      <c r="B25" s="9"/>
      <c r="C25" s="4" t="s">
        <v>10</v>
      </c>
      <c r="D25" s="26">
        <v>5122849</v>
      </c>
      <c r="E25" s="23">
        <v>67.400000000000006</v>
      </c>
      <c r="F25" s="23">
        <v>74</v>
      </c>
      <c r="G25" s="23">
        <v>89.7</v>
      </c>
      <c r="H25" s="23">
        <v>70.599999999999994</v>
      </c>
      <c r="I25" s="11"/>
      <c r="J25" s="26" t="s">
        <v>58</v>
      </c>
      <c r="K25" s="23">
        <v>97</v>
      </c>
      <c r="L25" s="23">
        <v>99</v>
      </c>
      <c r="M25" s="23">
        <v>54</v>
      </c>
      <c r="N25" s="23">
        <v>23</v>
      </c>
    </row>
    <row r="26" spans="1:14" x14ac:dyDescent="0.3">
      <c r="A26" s="1">
        <v>3</v>
      </c>
      <c r="C26" s="4" t="s">
        <v>10</v>
      </c>
      <c r="D26" s="26">
        <v>2335428</v>
      </c>
      <c r="E26" s="21">
        <v>66.599999999999994</v>
      </c>
      <c r="F26" s="21">
        <v>73</v>
      </c>
      <c r="G26" s="21">
        <v>40.799999999999997</v>
      </c>
      <c r="H26" s="21">
        <v>32.5</v>
      </c>
      <c r="I26" s="5"/>
      <c r="J26" s="26">
        <v>2335428</v>
      </c>
      <c r="K26" s="1">
        <v>98</v>
      </c>
      <c r="L26" s="1">
        <v>100</v>
      </c>
      <c r="M26" s="1">
        <v>65</v>
      </c>
      <c r="N26" s="21">
        <v>34</v>
      </c>
    </row>
    <row r="27" spans="1:14" x14ac:dyDescent="0.3">
      <c r="A27" s="1">
        <v>4</v>
      </c>
      <c r="C27" s="4" t="s">
        <v>10</v>
      </c>
      <c r="D27" s="26">
        <v>3451158</v>
      </c>
      <c r="E27" s="21">
        <v>67.900000000000006</v>
      </c>
      <c r="F27" s="21">
        <v>74</v>
      </c>
      <c r="G27" s="21">
        <v>59.8</v>
      </c>
      <c r="H27" s="21">
        <v>45.6</v>
      </c>
      <c r="I27" s="5"/>
      <c r="J27" s="26">
        <v>3451158</v>
      </c>
      <c r="K27" s="1">
        <v>98</v>
      </c>
      <c r="L27" s="1">
        <v>99</v>
      </c>
      <c r="M27" s="9">
        <v>93</v>
      </c>
      <c r="N27" s="1">
        <v>43</v>
      </c>
    </row>
    <row r="28" spans="1:14" x14ac:dyDescent="0.3">
      <c r="A28" s="1">
        <v>5</v>
      </c>
      <c r="C28" s="4" t="s">
        <v>10</v>
      </c>
      <c r="D28" s="26">
        <v>2315364</v>
      </c>
      <c r="E28" s="21">
        <v>68.900000000000006</v>
      </c>
      <c r="F28" s="21">
        <v>74</v>
      </c>
      <c r="G28" s="21">
        <v>37.5</v>
      </c>
      <c r="H28" s="21">
        <v>29.3</v>
      </c>
      <c r="I28" s="5"/>
      <c r="J28" s="26">
        <v>2315364</v>
      </c>
      <c r="K28" s="1">
        <v>98</v>
      </c>
      <c r="L28" s="1">
        <v>100</v>
      </c>
      <c r="M28" s="9">
        <v>58</v>
      </c>
      <c r="N28" s="1">
        <v>12</v>
      </c>
    </row>
    <row r="29" spans="1:14" x14ac:dyDescent="0.3">
      <c r="A29" s="1">
        <v>6</v>
      </c>
      <c r="C29" s="4" t="s">
        <v>10</v>
      </c>
      <c r="D29" s="26">
        <v>1560584</v>
      </c>
      <c r="E29" s="21">
        <v>68.900000000000006</v>
      </c>
      <c r="F29" s="21">
        <v>73</v>
      </c>
      <c r="G29" s="21">
        <v>27.3</v>
      </c>
      <c r="H29" s="21">
        <v>21.3</v>
      </c>
      <c r="I29" s="5"/>
      <c r="J29" s="26">
        <v>1560584</v>
      </c>
      <c r="K29" s="1">
        <v>97</v>
      </c>
      <c r="L29" s="1">
        <v>100</v>
      </c>
      <c r="M29" s="1">
        <v>41</v>
      </c>
      <c r="N29" s="21">
        <v>19</v>
      </c>
    </row>
    <row r="30" spans="1:14" x14ac:dyDescent="0.3">
      <c r="A30" s="1">
        <v>7</v>
      </c>
      <c r="C30" s="4" t="s">
        <v>10</v>
      </c>
      <c r="D30" s="26">
        <v>1795728</v>
      </c>
      <c r="E30" s="21">
        <v>66.900000000000006</v>
      </c>
      <c r="F30" s="21">
        <v>73</v>
      </c>
      <c r="G30" s="21">
        <v>29.2</v>
      </c>
      <c r="H30" s="21">
        <v>23.3</v>
      </c>
      <c r="I30" s="5"/>
      <c r="J30" s="26">
        <v>1795728</v>
      </c>
      <c r="K30" s="1">
        <v>98</v>
      </c>
      <c r="L30" s="1">
        <v>100</v>
      </c>
      <c r="M30" s="9">
        <v>46</v>
      </c>
      <c r="N30" s="9">
        <v>14</v>
      </c>
    </row>
    <row r="31" spans="1:14" x14ac:dyDescent="0.3">
      <c r="A31" s="1">
        <v>8</v>
      </c>
      <c r="C31" s="4" t="s">
        <v>10</v>
      </c>
      <c r="D31" s="27" t="s">
        <v>58</v>
      </c>
      <c r="E31" s="23">
        <v>69.599999999999994</v>
      </c>
      <c r="F31" s="23">
        <v>73</v>
      </c>
      <c r="G31" s="23">
        <v>35.6</v>
      </c>
      <c r="H31" s="23">
        <v>26.9</v>
      </c>
      <c r="I31" s="5"/>
      <c r="J31" s="9" t="s">
        <v>58</v>
      </c>
      <c r="K31" s="1">
        <v>98</v>
      </c>
      <c r="L31" s="1">
        <v>100</v>
      </c>
      <c r="M31" s="9">
        <v>53</v>
      </c>
      <c r="N31" s="23">
        <v>18</v>
      </c>
    </row>
    <row r="32" spans="1:14" x14ac:dyDescent="0.3">
      <c r="A32" s="1">
        <v>9</v>
      </c>
      <c r="C32" s="4" t="s">
        <v>10</v>
      </c>
      <c r="D32" s="26">
        <v>2215110</v>
      </c>
      <c r="E32" s="21">
        <v>68.599999999999994</v>
      </c>
      <c r="F32" s="21">
        <v>74</v>
      </c>
      <c r="G32" s="21">
        <v>35.1</v>
      </c>
      <c r="H32" s="21">
        <v>27.1</v>
      </c>
      <c r="I32" s="5"/>
      <c r="J32" s="26">
        <v>2215110</v>
      </c>
      <c r="K32" s="1">
        <v>98</v>
      </c>
      <c r="L32" s="1">
        <v>100</v>
      </c>
      <c r="M32" s="9">
        <v>53</v>
      </c>
      <c r="N32" s="9">
        <v>14</v>
      </c>
    </row>
    <row r="33" spans="1:15" x14ac:dyDescent="0.3">
      <c r="A33" s="1">
        <v>10</v>
      </c>
      <c r="C33" s="4" t="s">
        <v>10</v>
      </c>
      <c r="D33" s="26">
        <v>2020998</v>
      </c>
      <c r="E33" s="21">
        <v>68.8</v>
      </c>
      <c r="F33" s="21">
        <v>74</v>
      </c>
      <c r="G33" s="21">
        <v>32.4</v>
      </c>
      <c r="H33" s="21">
        <v>25.3</v>
      </c>
      <c r="I33" s="5"/>
      <c r="J33" s="26">
        <v>2020998</v>
      </c>
      <c r="K33" s="1">
        <v>98</v>
      </c>
      <c r="L33" s="1">
        <v>99</v>
      </c>
      <c r="M33" s="9">
        <v>50</v>
      </c>
      <c r="N33" s="9">
        <v>13</v>
      </c>
    </row>
    <row r="34" spans="1:15" x14ac:dyDescent="0.3">
      <c r="A34" s="1">
        <v>11</v>
      </c>
      <c r="C34" s="4" t="s">
        <v>10</v>
      </c>
      <c r="D34" s="26">
        <v>2738080</v>
      </c>
      <c r="E34" s="21">
        <v>67.400000000000006</v>
      </c>
      <c r="F34" s="21">
        <v>74</v>
      </c>
      <c r="G34" s="21">
        <v>41.9</v>
      </c>
      <c r="H34" s="21">
        <v>32.799999999999997</v>
      </c>
      <c r="I34" s="5"/>
      <c r="J34" s="26">
        <v>2738080</v>
      </c>
      <c r="K34" s="1">
        <v>98</v>
      </c>
      <c r="L34" s="1">
        <v>99</v>
      </c>
      <c r="M34" s="9">
        <v>65</v>
      </c>
      <c r="N34" s="9">
        <v>18</v>
      </c>
      <c r="O34" s="8"/>
    </row>
    <row r="35" spans="1:15" x14ac:dyDescent="0.3">
      <c r="A35" s="1">
        <v>12</v>
      </c>
      <c r="C35" s="4" t="s">
        <v>10</v>
      </c>
      <c r="D35" s="26">
        <v>2629460</v>
      </c>
      <c r="E35" s="21">
        <v>68.400000000000006</v>
      </c>
      <c r="F35" s="21">
        <v>74</v>
      </c>
      <c r="G35" s="21">
        <v>40</v>
      </c>
      <c r="H35" s="21">
        <v>31.1</v>
      </c>
      <c r="I35" s="5"/>
      <c r="J35" s="26">
        <v>2629460</v>
      </c>
      <c r="K35" s="1">
        <v>98</v>
      </c>
      <c r="L35" s="1">
        <v>100</v>
      </c>
      <c r="M35" s="9">
        <v>61</v>
      </c>
      <c r="N35" s="9">
        <v>15</v>
      </c>
      <c r="O35" s="8"/>
    </row>
    <row r="36" spans="1:15" x14ac:dyDescent="0.3">
      <c r="A36" s="1">
        <v>13</v>
      </c>
      <c r="C36" s="4" t="s">
        <v>10</v>
      </c>
      <c r="D36" s="26">
        <v>3292034</v>
      </c>
      <c r="E36" s="21">
        <v>67.7</v>
      </c>
      <c r="F36" s="21">
        <v>74</v>
      </c>
      <c r="G36" s="21">
        <v>51.2</v>
      </c>
      <c r="H36" s="21">
        <v>39.9</v>
      </c>
      <c r="I36" s="5"/>
      <c r="J36" s="26">
        <v>3292034</v>
      </c>
      <c r="K36" s="9">
        <v>98</v>
      </c>
      <c r="L36" s="9">
        <v>99</v>
      </c>
      <c r="M36" s="9">
        <v>80</v>
      </c>
      <c r="N36" s="9">
        <v>22</v>
      </c>
      <c r="O36" s="8"/>
    </row>
    <row r="37" spans="1:15" x14ac:dyDescent="0.3">
      <c r="A37" s="1">
        <v>14</v>
      </c>
      <c r="C37" s="4" t="s">
        <v>10</v>
      </c>
      <c r="D37" s="26">
        <v>3450304</v>
      </c>
      <c r="E37" s="21">
        <v>65.400000000000006</v>
      </c>
      <c r="F37" s="21">
        <v>73</v>
      </c>
      <c r="G37" s="21">
        <v>37.4</v>
      </c>
      <c r="H37" s="21">
        <v>30</v>
      </c>
      <c r="I37" s="5"/>
      <c r="J37" s="26">
        <v>3450304</v>
      </c>
      <c r="K37" s="21">
        <v>98</v>
      </c>
      <c r="L37" s="21">
        <v>100</v>
      </c>
      <c r="M37" s="21">
        <v>60</v>
      </c>
      <c r="N37" s="21">
        <v>33</v>
      </c>
      <c r="O37" s="8"/>
    </row>
    <row r="38" spans="1:15" x14ac:dyDescent="0.3">
      <c r="A38" s="1">
        <v>15</v>
      </c>
      <c r="C38" s="4" t="s">
        <v>10</v>
      </c>
      <c r="D38" s="26">
        <v>3578920</v>
      </c>
      <c r="E38" s="21">
        <v>65.400000000000006</v>
      </c>
      <c r="F38" s="21">
        <v>73</v>
      </c>
      <c r="G38" s="21">
        <v>38.299999999999997</v>
      </c>
      <c r="H38" s="21">
        <v>31.6</v>
      </c>
      <c r="I38" s="5"/>
      <c r="J38" s="26">
        <v>3578920</v>
      </c>
      <c r="K38" s="23">
        <v>98</v>
      </c>
      <c r="L38" s="23">
        <v>100</v>
      </c>
      <c r="M38" s="23">
        <v>61</v>
      </c>
      <c r="N38" s="23">
        <v>39</v>
      </c>
      <c r="O38" s="8"/>
    </row>
    <row r="39" spans="1:15" x14ac:dyDescent="0.3">
      <c r="A39" s="1">
        <v>16</v>
      </c>
      <c r="C39" s="4" t="s">
        <v>10</v>
      </c>
      <c r="D39" s="26">
        <v>3538316</v>
      </c>
      <c r="E39" s="21">
        <v>65.8</v>
      </c>
      <c r="F39" s="21">
        <v>73</v>
      </c>
      <c r="G39" s="21">
        <v>38.5</v>
      </c>
      <c r="H39" s="21">
        <v>30.8</v>
      </c>
      <c r="I39" s="5"/>
      <c r="J39" s="26">
        <v>3538316</v>
      </c>
      <c r="K39" s="23">
        <v>98</v>
      </c>
      <c r="L39" s="23">
        <v>100</v>
      </c>
      <c r="M39" s="23">
        <v>61</v>
      </c>
      <c r="N39" s="23">
        <v>34</v>
      </c>
      <c r="O39" s="8"/>
    </row>
    <row r="40" spans="1:15" x14ac:dyDescent="0.3">
      <c r="A40" s="1">
        <v>17</v>
      </c>
      <c r="C40" s="4" t="s">
        <v>10</v>
      </c>
      <c r="D40" s="26">
        <v>4661368</v>
      </c>
      <c r="E40" s="23">
        <v>66.099999999999994</v>
      </c>
      <c r="F40" s="23">
        <v>73</v>
      </c>
      <c r="G40" s="23">
        <v>50.6</v>
      </c>
      <c r="H40" s="23">
        <v>39.9</v>
      </c>
      <c r="I40" s="5"/>
      <c r="J40" s="26">
        <v>4661368</v>
      </c>
      <c r="K40" s="23">
        <v>98</v>
      </c>
      <c r="L40" s="23">
        <v>100</v>
      </c>
      <c r="M40" s="23">
        <v>80</v>
      </c>
      <c r="N40" s="23">
        <v>43</v>
      </c>
      <c r="O40" s="8"/>
    </row>
    <row r="41" spans="1:15" x14ac:dyDescent="0.3">
      <c r="A41" s="1">
        <v>18</v>
      </c>
      <c r="C41" s="4" t="s">
        <v>10</v>
      </c>
      <c r="D41" s="26">
        <v>3819628</v>
      </c>
      <c r="E41" s="23">
        <v>66.3</v>
      </c>
      <c r="F41" s="23">
        <v>73</v>
      </c>
      <c r="G41" s="23">
        <v>41.7</v>
      </c>
      <c r="H41" s="23">
        <v>33</v>
      </c>
      <c r="I41" s="5"/>
      <c r="J41" s="26">
        <v>3819628</v>
      </c>
      <c r="K41" s="23">
        <v>98</v>
      </c>
      <c r="L41" s="23">
        <v>100</v>
      </c>
      <c r="M41" s="23">
        <v>66</v>
      </c>
      <c r="N41" s="23">
        <v>36</v>
      </c>
      <c r="O41" s="8"/>
    </row>
    <row r="42" spans="1:15" x14ac:dyDescent="0.3">
      <c r="A42" s="1">
        <v>19</v>
      </c>
      <c r="C42" s="4" t="s">
        <v>10</v>
      </c>
      <c r="D42" s="26">
        <v>3829994</v>
      </c>
      <c r="E42" s="23">
        <v>67.099999999999994</v>
      </c>
      <c r="F42" s="23">
        <v>73</v>
      </c>
      <c r="G42" s="23">
        <v>42.3</v>
      </c>
      <c r="H42" s="23">
        <v>33.1</v>
      </c>
      <c r="I42" s="5"/>
      <c r="J42" s="26">
        <v>3829994</v>
      </c>
      <c r="K42" s="23">
        <v>98</v>
      </c>
      <c r="L42" s="23">
        <v>100</v>
      </c>
      <c r="M42" s="23">
        <v>66</v>
      </c>
      <c r="N42" s="23">
        <v>35</v>
      </c>
      <c r="O42" s="8"/>
    </row>
    <row r="43" spans="1:15" x14ac:dyDescent="0.3">
      <c r="A43" s="1">
        <v>20</v>
      </c>
      <c r="C43" s="4" t="s">
        <v>10</v>
      </c>
      <c r="D43" s="26">
        <v>4402180</v>
      </c>
      <c r="E43" s="21">
        <v>66.900000000000006</v>
      </c>
      <c r="F43" s="21">
        <v>73</v>
      </c>
      <c r="G43" s="21">
        <v>48.3</v>
      </c>
      <c r="H43" s="21">
        <v>38.1</v>
      </c>
      <c r="I43" s="5"/>
      <c r="J43" s="26">
        <v>4402180</v>
      </c>
      <c r="K43" s="23">
        <v>99</v>
      </c>
      <c r="L43" s="23">
        <v>100</v>
      </c>
      <c r="M43" s="23">
        <v>76</v>
      </c>
      <c r="N43" s="23">
        <v>41</v>
      </c>
      <c r="O43" s="8"/>
    </row>
    <row r="44" spans="1:15" x14ac:dyDescent="0.3">
      <c r="A44" s="1">
        <v>21</v>
      </c>
      <c r="C44" s="4" t="s">
        <v>10</v>
      </c>
      <c r="D44" s="27" t="s">
        <v>58</v>
      </c>
      <c r="E44" s="21">
        <v>69</v>
      </c>
      <c r="F44" s="21">
        <v>73</v>
      </c>
      <c r="G44" s="21">
        <v>34.299999999999997</v>
      </c>
      <c r="H44" s="21">
        <v>26.3</v>
      </c>
      <c r="I44" s="5"/>
      <c r="J44" s="9" t="s">
        <v>58</v>
      </c>
      <c r="K44" s="1">
        <v>98</v>
      </c>
      <c r="L44" s="1">
        <v>100</v>
      </c>
      <c r="M44" s="9">
        <v>51</v>
      </c>
      <c r="N44" s="23">
        <v>18</v>
      </c>
      <c r="O44" s="8"/>
    </row>
    <row r="45" spans="1:15" x14ac:dyDescent="0.3">
      <c r="A45" s="1">
        <v>22</v>
      </c>
      <c r="C45" s="4" t="s">
        <v>10</v>
      </c>
      <c r="D45" s="26">
        <v>2133762</v>
      </c>
      <c r="E45" s="21">
        <v>65.5</v>
      </c>
      <c r="F45" s="21">
        <v>73</v>
      </c>
      <c r="G45" s="21">
        <v>35.799999999999997</v>
      </c>
      <c r="H45" s="21">
        <v>31.2</v>
      </c>
      <c r="I45" s="5"/>
      <c r="J45" s="26">
        <v>2133762</v>
      </c>
      <c r="K45" s="1">
        <v>97</v>
      </c>
      <c r="L45" s="1">
        <v>99</v>
      </c>
      <c r="M45" s="1">
        <v>57</v>
      </c>
      <c r="N45" s="21">
        <v>38</v>
      </c>
      <c r="O45" s="8"/>
    </row>
    <row r="46" spans="1:15" x14ac:dyDescent="0.3">
      <c r="C46" s="4"/>
      <c r="D46" s="26"/>
      <c r="E46" s="21"/>
      <c r="F46" s="21"/>
      <c r="G46" s="21"/>
      <c r="H46" s="21"/>
      <c r="I46" s="5"/>
      <c r="J46" s="26"/>
      <c r="K46" s="21"/>
      <c r="L46" s="21"/>
      <c r="M46" s="21"/>
      <c r="N46" s="21"/>
      <c r="O46" s="8"/>
    </row>
    <row r="47" spans="1:15" x14ac:dyDescent="0.3">
      <c r="A47" s="1" t="s">
        <v>29</v>
      </c>
      <c r="B47" s="19" t="s">
        <v>42</v>
      </c>
      <c r="C47" s="4" t="s">
        <v>5</v>
      </c>
      <c r="D47" s="26">
        <v>3081698</v>
      </c>
      <c r="E47" s="21">
        <v>74.7</v>
      </c>
      <c r="F47" s="21">
        <v>73</v>
      </c>
      <c r="G47" s="21">
        <v>60.6</v>
      </c>
      <c r="H47" s="21">
        <v>45.7</v>
      </c>
      <c r="I47" s="5"/>
      <c r="J47" s="26">
        <v>3081698</v>
      </c>
      <c r="K47" s="1">
        <v>70</v>
      </c>
      <c r="L47" s="1">
        <v>73</v>
      </c>
      <c r="M47" s="1">
        <v>59</v>
      </c>
      <c r="N47" s="21">
        <v>54</v>
      </c>
      <c r="O47" s="8"/>
    </row>
    <row r="48" spans="1:15" x14ac:dyDescent="0.3">
      <c r="A48" s="1" t="s">
        <v>30</v>
      </c>
      <c r="B48" s="19" t="s">
        <v>43</v>
      </c>
      <c r="C48" s="4" t="s">
        <v>5</v>
      </c>
      <c r="D48" s="26">
        <v>1921132</v>
      </c>
      <c r="E48" s="21">
        <v>99.6</v>
      </c>
      <c r="F48" s="21">
        <v>100</v>
      </c>
      <c r="G48" s="21">
        <v>41.7</v>
      </c>
      <c r="H48" s="21">
        <v>13.5</v>
      </c>
      <c r="I48" s="5" t="s">
        <v>6</v>
      </c>
      <c r="J48" s="26">
        <v>1921132</v>
      </c>
      <c r="K48" s="1">
        <v>71</v>
      </c>
      <c r="L48" s="1">
        <v>75</v>
      </c>
      <c r="M48" s="21">
        <v>30</v>
      </c>
      <c r="N48" s="21">
        <v>12</v>
      </c>
      <c r="O48" s="8"/>
    </row>
    <row r="49" spans="1:15" x14ac:dyDescent="0.3">
      <c r="A49" s="1" t="s">
        <v>31</v>
      </c>
      <c r="B49" s="19" t="s">
        <v>44</v>
      </c>
      <c r="C49" s="4" t="s">
        <v>5</v>
      </c>
      <c r="D49" s="26">
        <v>2396240</v>
      </c>
      <c r="E49" s="21">
        <v>71.400000000000006</v>
      </c>
      <c r="F49" s="21">
        <v>73</v>
      </c>
      <c r="G49" s="21">
        <v>44.1</v>
      </c>
      <c r="H49" s="21">
        <v>34.799999999999997</v>
      </c>
      <c r="I49" s="5" t="s">
        <v>8</v>
      </c>
      <c r="J49" s="26">
        <v>2396240</v>
      </c>
      <c r="K49" s="24">
        <v>70</v>
      </c>
      <c r="L49" s="24">
        <v>73</v>
      </c>
      <c r="M49" s="24">
        <v>45</v>
      </c>
      <c r="N49" s="21">
        <v>41</v>
      </c>
      <c r="O49" s="8"/>
    </row>
    <row r="50" spans="1:15" x14ac:dyDescent="0.3">
      <c r="A50" s="1" t="s">
        <v>32</v>
      </c>
      <c r="B50" s="19" t="s">
        <v>44</v>
      </c>
      <c r="C50" s="4" t="s">
        <v>5</v>
      </c>
      <c r="D50" s="26">
        <v>1932210</v>
      </c>
      <c r="E50" s="21">
        <v>77.2</v>
      </c>
      <c r="F50" s="21">
        <v>72</v>
      </c>
      <c r="G50" s="21">
        <v>39.200000000000003</v>
      </c>
      <c r="H50" s="21">
        <v>31.1</v>
      </c>
      <c r="I50" s="5" t="s">
        <v>8</v>
      </c>
      <c r="J50" s="26">
        <v>1932210</v>
      </c>
      <c r="K50" s="9">
        <v>73</v>
      </c>
      <c r="L50" s="9">
        <v>72</v>
      </c>
      <c r="M50" s="9">
        <v>53</v>
      </c>
      <c r="N50" s="23">
        <v>28</v>
      </c>
      <c r="O50" s="8"/>
    </row>
    <row r="51" spans="1:15" x14ac:dyDescent="0.3">
      <c r="A51" s="1" t="s">
        <v>33</v>
      </c>
      <c r="B51" s="19" t="s">
        <v>44</v>
      </c>
      <c r="C51" s="4" t="s">
        <v>5</v>
      </c>
      <c r="D51" s="26" t="s">
        <v>58</v>
      </c>
      <c r="E51" s="21">
        <v>80.8</v>
      </c>
      <c r="F51" s="21">
        <v>64</v>
      </c>
      <c r="G51" s="21">
        <v>43.4</v>
      </c>
      <c r="H51" s="21">
        <v>39</v>
      </c>
      <c r="I51" s="5" t="s">
        <v>8</v>
      </c>
      <c r="J51" s="1" t="s">
        <v>58</v>
      </c>
      <c r="K51" s="9">
        <v>80</v>
      </c>
      <c r="L51" s="9">
        <v>69</v>
      </c>
      <c r="M51" s="9">
        <v>44</v>
      </c>
      <c r="N51" s="23">
        <v>39</v>
      </c>
      <c r="O51" s="8"/>
    </row>
    <row r="52" spans="1:15" x14ac:dyDescent="0.3">
      <c r="A52" s="1" t="s">
        <v>34</v>
      </c>
      <c r="B52" s="19" t="s">
        <v>44</v>
      </c>
      <c r="C52" s="4" t="s">
        <v>5</v>
      </c>
      <c r="D52" s="26">
        <v>1678860</v>
      </c>
      <c r="E52" s="21">
        <v>79.7</v>
      </c>
      <c r="F52" s="21">
        <v>65</v>
      </c>
      <c r="G52" s="21">
        <v>35.1</v>
      </c>
      <c r="H52" s="21">
        <v>32</v>
      </c>
      <c r="I52" s="5" t="s">
        <v>8</v>
      </c>
      <c r="J52" s="26">
        <v>1678860</v>
      </c>
      <c r="K52" s="9">
        <v>78</v>
      </c>
      <c r="L52" s="9">
        <v>68</v>
      </c>
      <c r="M52" s="9">
        <v>36</v>
      </c>
      <c r="N52" s="23">
        <v>34</v>
      </c>
    </row>
    <row r="53" spans="1:15" x14ac:dyDescent="0.3">
      <c r="A53" s="1" t="s">
        <v>35</v>
      </c>
      <c r="B53" s="19" t="s">
        <v>45</v>
      </c>
      <c r="C53" s="4" t="s">
        <v>5</v>
      </c>
      <c r="D53" s="26">
        <v>3900392</v>
      </c>
      <c r="E53" s="21">
        <v>68.3</v>
      </c>
      <c r="F53" s="21">
        <v>59</v>
      </c>
      <c r="G53" s="21">
        <v>69.099999999999994</v>
      </c>
      <c r="H53" s="21">
        <v>72.3</v>
      </c>
      <c r="I53" s="5" t="s">
        <v>7</v>
      </c>
      <c r="J53" s="26">
        <v>3900392</v>
      </c>
      <c r="K53" s="1">
        <v>67</v>
      </c>
      <c r="L53" s="1">
        <v>60</v>
      </c>
      <c r="M53" s="1">
        <v>70</v>
      </c>
      <c r="N53" s="21">
        <v>79</v>
      </c>
      <c r="O53" s="8"/>
    </row>
    <row r="54" spans="1:15" x14ac:dyDescent="0.3">
      <c r="A54" s="1" t="s">
        <v>36</v>
      </c>
      <c r="B54" s="19" t="s">
        <v>43</v>
      </c>
      <c r="C54" s="10" t="s">
        <v>5</v>
      </c>
      <c r="D54" s="26">
        <v>1245706</v>
      </c>
      <c r="E54" s="21">
        <v>77</v>
      </c>
      <c r="F54" s="21">
        <v>87</v>
      </c>
      <c r="G54" s="21">
        <v>24.3</v>
      </c>
      <c r="H54" s="21">
        <v>13.6</v>
      </c>
      <c r="I54" s="11"/>
      <c r="J54" s="26">
        <v>1245706</v>
      </c>
      <c r="K54" s="23">
        <v>65</v>
      </c>
      <c r="L54" s="23">
        <v>75</v>
      </c>
      <c r="M54" s="23">
        <v>21</v>
      </c>
      <c r="N54" s="23">
        <v>16</v>
      </c>
    </row>
    <row r="55" spans="1:15" x14ac:dyDescent="0.3">
      <c r="A55" s="1" t="s">
        <v>37</v>
      </c>
      <c r="B55" s="19" t="s">
        <v>45</v>
      </c>
      <c r="C55" s="4" t="s">
        <v>5</v>
      </c>
      <c r="D55" s="26">
        <v>3722872</v>
      </c>
      <c r="E55" s="21">
        <v>71.3</v>
      </c>
      <c r="F55" s="21">
        <v>60</v>
      </c>
      <c r="G55" s="21">
        <v>68.400000000000006</v>
      </c>
      <c r="H55" s="21">
        <v>69.3</v>
      </c>
      <c r="I55" s="5" t="s">
        <v>7</v>
      </c>
      <c r="J55" s="26">
        <v>3722872</v>
      </c>
      <c r="K55" s="1">
        <v>70</v>
      </c>
      <c r="L55" s="9">
        <v>61</v>
      </c>
      <c r="M55" s="9">
        <v>70</v>
      </c>
      <c r="N55" s="21">
        <v>74</v>
      </c>
      <c r="O55" s="8"/>
    </row>
    <row r="56" spans="1:15" x14ac:dyDescent="0.3">
      <c r="A56" s="1" t="s">
        <v>38</v>
      </c>
      <c r="B56" s="19" t="s">
        <v>45</v>
      </c>
      <c r="C56" s="4" t="s">
        <v>5</v>
      </c>
      <c r="D56" s="26">
        <v>1692064</v>
      </c>
      <c r="E56" s="21">
        <v>69.7</v>
      </c>
      <c r="F56" s="21">
        <v>59</v>
      </c>
      <c r="G56" s="21">
        <v>26.2</v>
      </c>
      <c r="H56" s="21">
        <v>26.5</v>
      </c>
      <c r="I56" s="5" t="s">
        <v>7</v>
      </c>
      <c r="J56" s="26">
        <v>1692064</v>
      </c>
      <c r="K56" s="1">
        <v>70</v>
      </c>
      <c r="L56" s="1">
        <v>59</v>
      </c>
      <c r="M56" s="21">
        <v>27</v>
      </c>
      <c r="N56" s="21">
        <v>11</v>
      </c>
      <c r="O56" s="8"/>
    </row>
    <row r="57" spans="1:15" x14ac:dyDescent="0.3">
      <c r="A57" s="1" t="s">
        <v>39</v>
      </c>
      <c r="B57" s="19" t="s">
        <v>45</v>
      </c>
      <c r="C57" s="4" t="s">
        <v>5</v>
      </c>
      <c r="D57" s="26">
        <v>3773091</v>
      </c>
      <c r="E57" s="21">
        <v>67.8</v>
      </c>
      <c r="F57" s="21">
        <v>60</v>
      </c>
      <c r="G57" s="21">
        <v>65</v>
      </c>
      <c r="H57" s="21">
        <v>65.599999999999994</v>
      </c>
      <c r="I57" s="11"/>
      <c r="J57" s="26">
        <v>3773091</v>
      </c>
      <c r="K57" s="25">
        <v>67</v>
      </c>
      <c r="L57" s="25">
        <v>62</v>
      </c>
      <c r="M57" s="25">
        <v>67</v>
      </c>
      <c r="N57" s="25">
        <v>69</v>
      </c>
      <c r="O57" s="3"/>
    </row>
    <row r="58" spans="1:15" x14ac:dyDescent="0.3">
      <c r="A58" s="1" t="s">
        <v>40</v>
      </c>
      <c r="B58" s="19" t="s">
        <v>43</v>
      </c>
      <c r="C58" s="4" t="s">
        <v>5</v>
      </c>
      <c r="D58" s="26">
        <v>1411634</v>
      </c>
      <c r="E58" s="21">
        <v>78.099999999999994</v>
      </c>
      <c r="F58" s="21">
        <v>77</v>
      </c>
      <c r="G58" s="21">
        <v>29.1</v>
      </c>
      <c r="H58" s="21">
        <v>20.9</v>
      </c>
      <c r="I58" s="5"/>
      <c r="J58" s="26">
        <v>1411634</v>
      </c>
      <c r="K58" s="23">
        <v>68</v>
      </c>
      <c r="L58" s="23">
        <v>72</v>
      </c>
      <c r="M58" s="23">
        <v>26</v>
      </c>
      <c r="N58" s="23">
        <v>23</v>
      </c>
    </row>
    <row r="59" spans="1:15" x14ac:dyDescent="0.3">
      <c r="A59" s="1" t="s">
        <v>41</v>
      </c>
      <c r="B59" s="19" t="s">
        <v>42</v>
      </c>
      <c r="C59" s="4" t="s">
        <v>5</v>
      </c>
      <c r="D59" s="26">
        <v>1647792</v>
      </c>
      <c r="E59" s="21">
        <v>74.2</v>
      </c>
      <c r="F59" s="21">
        <v>69</v>
      </c>
      <c r="G59" s="21">
        <v>31.6</v>
      </c>
      <c r="H59" s="21">
        <v>26.6</v>
      </c>
      <c r="I59" s="5" t="s">
        <v>6</v>
      </c>
      <c r="J59" s="26">
        <v>1647792</v>
      </c>
      <c r="K59" s="1">
        <v>72</v>
      </c>
      <c r="L59" s="1">
        <v>70</v>
      </c>
      <c r="M59" s="1">
        <v>32</v>
      </c>
      <c r="N59" s="21">
        <v>28</v>
      </c>
      <c r="O59" s="8"/>
    </row>
    <row r="60" spans="1:15" s="7" customFormat="1" x14ac:dyDescent="0.3">
      <c r="A60" s="4" t="s">
        <v>46</v>
      </c>
      <c r="B60" s="20" t="s">
        <v>42</v>
      </c>
      <c r="C60" s="4" t="s">
        <v>5</v>
      </c>
      <c r="D60" s="26">
        <v>3315991</v>
      </c>
      <c r="E60" s="22">
        <v>73.8</v>
      </c>
      <c r="F60" s="22">
        <v>77</v>
      </c>
      <c r="G60" s="22">
        <v>63.5</v>
      </c>
      <c r="H60" s="22">
        <v>44.5</v>
      </c>
      <c r="I60" s="10"/>
      <c r="J60" s="26">
        <v>3315991</v>
      </c>
      <c r="K60" s="25">
        <v>68</v>
      </c>
      <c r="L60" s="25">
        <v>74</v>
      </c>
      <c r="M60" s="25">
        <v>60</v>
      </c>
      <c r="N60" s="25">
        <v>51</v>
      </c>
    </row>
    <row r="61" spans="1:15" s="28" customFormat="1" ht="75.75" customHeight="1" x14ac:dyDescent="0.3">
      <c r="A61" s="125" t="s">
        <v>59</v>
      </c>
      <c r="B61" s="125"/>
      <c r="C61" s="125"/>
      <c r="D61" s="125"/>
      <c r="E61" s="125"/>
      <c r="F61" s="125"/>
      <c r="G61" s="125"/>
      <c r="H61" s="125"/>
      <c r="I61" s="125"/>
      <c r="J61" s="125"/>
      <c r="K61" s="125"/>
      <c r="L61" s="125"/>
      <c r="M61" s="125"/>
      <c r="N61" s="125"/>
    </row>
    <row r="62" spans="1:15" s="29" customFormat="1" ht="13.8" x14ac:dyDescent="0.3">
      <c r="A62" s="29" t="s">
        <v>60</v>
      </c>
      <c r="E62" s="30"/>
      <c r="F62" s="30"/>
      <c r="G62" s="30"/>
      <c r="H62" s="30"/>
      <c r="I62" s="31"/>
      <c r="J62" s="31"/>
      <c r="K62" s="30"/>
      <c r="L62" s="30"/>
      <c r="M62" s="30"/>
      <c r="N62" s="30"/>
    </row>
  </sheetData>
  <sortState ref="A44:R56">
    <sortCondition ref="A44:A56"/>
  </sortState>
  <mergeCells count="7">
    <mergeCell ref="A61:N61"/>
    <mergeCell ref="A4:N4"/>
    <mergeCell ref="B7:B8"/>
    <mergeCell ref="B11:B12"/>
    <mergeCell ref="B18:B21"/>
    <mergeCell ref="E5:H5"/>
    <mergeCell ref="K5:N5"/>
  </mergeCells>
  <pageMargins left="0.75" right="0.75" top="1" bottom="1" header="0.5" footer="0.5"/>
  <pageSetup paperSize="9" scale="80" orientation="landscape"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workbookViewId="0">
      <selection activeCell="A3" sqref="A3:XFD3"/>
    </sheetView>
  </sheetViews>
  <sheetFormatPr defaultRowHeight="15.6" x14ac:dyDescent="0.3"/>
  <cols>
    <col min="1" max="1" width="19" customWidth="1"/>
    <col min="2" max="13" width="10.09765625" customWidth="1"/>
    <col min="14" max="17" width="15.09765625" customWidth="1"/>
  </cols>
  <sheetData>
    <row r="1" spans="1:18" x14ac:dyDescent="0.3">
      <c r="A1" s="12" t="s">
        <v>48</v>
      </c>
      <c r="B1" s="41"/>
      <c r="C1" s="41"/>
      <c r="D1" s="41"/>
      <c r="E1" s="41"/>
      <c r="F1" s="41"/>
      <c r="G1" s="41"/>
      <c r="H1" s="41"/>
      <c r="I1" s="41"/>
      <c r="J1" s="41"/>
      <c r="K1" s="41"/>
      <c r="L1" s="41"/>
      <c r="M1" s="41"/>
      <c r="N1" s="41"/>
      <c r="O1" s="41"/>
      <c r="P1" s="41"/>
      <c r="Q1" s="41"/>
      <c r="R1" s="41"/>
    </row>
    <row r="2" spans="1:18" ht="28.8" x14ac:dyDescent="0.55000000000000004">
      <c r="A2" s="32" t="s">
        <v>63</v>
      </c>
      <c r="B2" s="42"/>
      <c r="C2" s="42"/>
      <c r="D2" s="42"/>
      <c r="E2" s="42"/>
      <c r="F2" s="42"/>
      <c r="G2" s="42"/>
      <c r="H2" s="42"/>
      <c r="I2" s="42"/>
      <c r="J2" s="42"/>
      <c r="K2" s="42"/>
      <c r="L2" s="42"/>
      <c r="M2" s="42"/>
      <c r="N2" s="42"/>
      <c r="O2" s="42"/>
      <c r="P2" s="42"/>
      <c r="Q2" s="42"/>
      <c r="R2" s="42"/>
    </row>
    <row r="3" spans="1:18" ht="30" x14ac:dyDescent="0.3">
      <c r="A3" s="124" t="s">
        <v>62</v>
      </c>
      <c r="B3" s="63"/>
      <c r="C3" s="63"/>
      <c r="D3" s="63"/>
      <c r="E3" s="63"/>
      <c r="F3" s="63"/>
      <c r="G3" s="63"/>
      <c r="H3" s="63"/>
    </row>
    <row r="4" spans="1:18" x14ac:dyDescent="0.3">
      <c r="A4" s="35" t="s">
        <v>64</v>
      </c>
      <c r="B4" s="41"/>
      <c r="C4" s="41"/>
      <c r="D4" s="41"/>
      <c r="E4" s="41"/>
      <c r="F4" s="41"/>
      <c r="G4" s="41"/>
      <c r="H4" s="41"/>
      <c r="I4" s="41"/>
      <c r="J4" s="41"/>
      <c r="K4" s="41"/>
      <c r="L4" s="41"/>
      <c r="M4" s="41"/>
      <c r="N4" s="41"/>
      <c r="O4" s="41"/>
      <c r="P4" s="41"/>
      <c r="Q4" s="41"/>
      <c r="R4" s="41"/>
    </row>
    <row r="5" spans="1:18" x14ac:dyDescent="0.3">
      <c r="A5" s="36"/>
      <c r="B5" s="129" t="s">
        <v>84</v>
      </c>
      <c r="C5" s="129"/>
      <c r="D5" s="129"/>
      <c r="E5" s="129"/>
      <c r="F5" s="129"/>
      <c r="G5" s="129"/>
      <c r="H5" s="129"/>
      <c r="I5" s="129"/>
      <c r="J5" s="129"/>
      <c r="K5" s="129"/>
      <c r="L5" s="129"/>
      <c r="M5" s="129"/>
      <c r="N5" s="129"/>
      <c r="O5" s="129"/>
      <c r="P5" s="129"/>
      <c r="Q5" s="129"/>
      <c r="R5" s="60"/>
    </row>
    <row r="6" spans="1:18" ht="27.6" x14ac:dyDescent="0.3">
      <c r="A6" s="132" t="s">
        <v>65</v>
      </c>
      <c r="B6" s="135" t="s">
        <v>85</v>
      </c>
      <c r="C6" s="135"/>
      <c r="D6" s="135"/>
      <c r="E6" s="135"/>
      <c r="F6" s="135"/>
      <c r="G6" s="135"/>
      <c r="H6" s="135"/>
      <c r="I6" s="135"/>
      <c r="J6" s="135"/>
      <c r="K6" s="135"/>
      <c r="L6" s="135"/>
      <c r="M6" s="135"/>
      <c r="N6" s="52" t="s">
        <v>101</v>
      </c>
      <c r="O6" s="56" t="s">
        <v>117</v>
      </c>
      <c r="P6" s="56" t="s">
        <v>130</v>
      </c>
      <c r="Q6" s="56" t="s">
        <v>143</v>
      </c>
      <c r="R6" s="41"/>
    </row>
    <row r="7" spans="1:18" x14ac:dyDescent="0.3">
      <c r="A7" s="133"/>
      <c r="B7" s="136" t="s">
        <v>86</v>
      </c>
      <c r="C7" s="136"/>
      <c r="D7" s="136"/>
      <c r="E7" s="136" t="s">
        <v>90</v>
      </c>
      <c r="F7" s="136"/>
      <c r="G7" s="136"/>
      <c r="H7" s="136" t="s">
        <v>93</v>
      </c>
      <c r="I7" s="136"/>
      <c r="J7" s="136"/>
      <c r="K7" s="136" t="s">
        <v>96</v>
      </c>
      <c r="L7" s="136"/>
      <c r="M7" s="136"/>
      <c r="N7" s="53" t="s">
        <v>102</v>
      </c>
      <c r="O7" s="53" t="s">
        <v>118</v>
      </c>
      <c r="P7" s="53" t="s">
        <v>131</v>
      </c>
      <c r="Q7" s="57" t="s">
        <v>144</v>
      </c>
      <c r="R7" s="41"/>
    </row>
    <row r="8" spans="1:18" x14ac:dyDescent="0.3">
      <c r="A8" s="134"/>
      <c r="B8" s="43" t="s">
        <v>87</v>
      </c>
      <c r="C8" s="47" t="s">
        <v>88</v>
      </c>
      <c r="D8" s="48" t="s">
        <v>89</v>
      </c>
      <c r="E8" s="47" t="s">
        <v>91</v>
      </c>
      <c r="F8" s="47" t="s">
        <v>92</v>
      </c>
      <c r="G8" s="48" t="s">
        <v>89</v>
      </c>
      <c r="H8" s="47" t="s">
        <v>94</v>
      </c>
      <c r="I8" s="47" t="s">
        <v>95</v>
      </c>
      <c r="J8" s="48" t="s">
        <v>89</v>
      </c>
      <c r="K8" s="47" t="s">
        <v>97</v>
      </c>
      <c r="L8" s="47" t="s">
        <v>99</v>
      </c>
      <c r="M8" s="48" t="s">
        <v>89</v>
      </c>
      <c r="N8" s="54" t="s">
        <v>103</v>
      </c>
      <c r="O8" s="54" t="s">
        <v>103</v>
      </c>
      <c r="P8" s="54" t="s">
        <v>103</v>
      </c>
      <c r="Q8" s="54" t="s">
        <v>103</v>
      </c>
      <c r="R8" s="41"/>
    </row>
    <row r="9" spans="1:18" x14ac:dyDescent="0.3">
      <c r="A9" s="37" t="s">
        <v>66</v>
      </c>
      <c r="B9" s="44">
        <v>4.12</v>
      </c>
      <c r="C9" s="44">
        <v>4.09</v>
      </c>
      <c r="D9" s="49">
        <f>AVERAGE(B9:C9)</f>
        <v>4.1050000000000004</v>
      </c>
      <c r="E9" s="44">
        <v>4.5199999999999996</v>
      </c>
      <c r="F9" s="44">
        <v>4.4400000000000004</v>
      </c>
      <c r="G9" s="49">
        <f>AVERAGE(E9:F9)</f>
        <v>4.4800000000000004</v>
      </c>
      <c r="H9" s="44">
        <v>4.33</v>
      </c>
      <c r="I9" s="44">
        <v>4.4000000000000004</v>
      </c>
      <c r="J9" s="49">
        <f>AVERAGE(H9:I9)</f>
        <v>4.3650000000000002</v>
      </c>
      <c r="K9" s="44">
        <v>4.26</v>
      </c>
      <c r="L9" s="44">
        <v>4.21</v>
      </c>
      <c r="M9" s="49">
        <f>AVERAGE(K9:L9)</f>
        <v>4.2349999999999994</v>
      </c>
      <c r="N9" s="55" t="s">
        <v>104</v>
      </c>
      <c r="O9" s="55" t="s">
        <v>119</v>
      </c>
      <c r="P9" s="55" t="s">
        <v>132</v>
      </c>
      <c r="Q9" s="55" t="s">
        <v>145</v>
      </c>
      <c r="R9" s="41"/>
    </row>
    <row r="10" spans="1:18" x14ac:dyDescent="0.3">
      <c r="A10" s="37" t="s">
        <v>67</v>
      </c>
      <c r="B10" s="44">
        <v>4.29</v>
      </c>
      <c r="C10" s="44">
        <v>4.51</v>
      </c>
      <c r="D10" s="49">
        <f t="shared" ref="D10:D21" si="0">AVERAGE(B10:C10)</f>
        <v>4.4000000000000004</v>
      </c>
      <c r="E10" s="44">
        <v>4.71</v>
      </c>
      <c r="F10" s="44">
        <v>4.99</v>
      </c>
      <c r="G10" s="49">
        <f t="shared" ref="G10:G21" si="1">AVERAGE(E10:F10)</f>
        <v>4.8499999999999996</v>
      </c>
      <c r="H10" s="44">
        <v>5.23</v>
      </c>
      <c r="I10" s="44">
        <v>5.36</v>
      </c>
      <c r="J10" s="49">
        <f t="shared" ref="J10:J21" si="2">AVERAGE(H10:I10)</f>
        <v>5.2949999999999999</v>
      </c>
      <c r="K10" s="44">
        <v>5.18</v>
      </c>
      <c r="L10" s="44">
        <v>5.0999999999999996</v>
      </c>
      <c r="M10" s="49">
        <f t="shared" ref="M10:M20" si="3">AVERAGE(K10:L10)</f>
        <v>5.14</v>
      </c>
      <c r="N10" s="55" t="s">
        <v>105</v>
      </c>
      <c r="O10" s="55" t="s">
        <v>120</v>
      </c>
      <c r="P10" s="55" t="s">
        <v>133</v>
      </c>
      <c r="Q10" s="58" t="s">
        <v>98</v>
      </c>
      <c r="R10" s="41"/>
    </row>
    <row r="11" spans="1:18" x14ac:dyDescent="0.3">
      <c r="A11" s="37" t="s">
        <v>68</v>
      </c>
      <c r="B11" s="44">
        <v>21.46</v>
      </c>
      <c r="C11" s="44">
        <v>21.72</v>
      </c>
      <c r="D11" s="49">
        <f t="shared" si="0"/>
        <v>21.59</v>
      </c>
      <c r="E11" s="44">
        <v>24.57</v>
      </c>
      <c r="F11" s="44">
        <v>24.11</v>
      </c>
      <c r="G11" s="49">
        <f t="shared" si="1"/>
        <v>24.34</v>
      </c>
      <c r="H11" s="44">
        <v>24.24</v>
      </c>
      <c r="I11" s="44">
        <v>24.55</v>
      </c>
      <c r="J11" s="49">
        <f t="shared" si="2"/>
        <v>24.395</v>
      </c>
      <c r="K11" s="44">
        <v>24.51</v>
      </c>
      <c r="L11" s="44">
        <v>24.26</v>
      </c>
      <c r="M11" s="49">
        <f t="shared" si="3"/>
        <v>24.385000000000002</v>
      </c>
      <c r="N11" s="55" t="s">
        <v>106</v>
      </c>
      <c r="O11" s="55" t="s">
        <v>121</v>
      </c>
      <c r="P11" s="55" t="s">
        <v>134</v>
      </c>
      <c r="Q11" s="44">
        <v>27.42</v>
      </c>
      <c r="R11" s="41"/>
    </row>
    <row r="12" spans="1:18" x14ac:dyDescent="0.3">
      <c r="A12" s="37" t="s">
        <v>69</v>
      </c>
      <c r="B12" s="44">
        <v>2.0299999999999998</v>
      </c>
      <c r="C12" s="44">
        <v>2.2000000000000002</v>
      </c>
      <c r="D12" s="49">
        <f t="shared" si="0"/>
        <v>2.1150000000000002</v>
      </c>
      <c r="E12" s="44">
        <v>3</v>
      </c>
      <c r="F12" s="44">
        <v>3.46</v>
      </c>
      <c r="G12" s="49">
        <f t="shared" si="1"/>
        <v>3.23</v>
      </c>
      <c r="H12" s="44">
        <v>3.9</v>
      </c>
      <c r="I12" s="44">
        <v>4.08</v>
      </c>
      <c r="J12" s="49">
        <f t="shared" si="2"/>
        <v>3.99</v>
      </c>
      <c r="K12" s="44">
        <v>3.88</v>
      </c>
      <c r="L12" s="44">
        <v>3.82</v>
      </c>
      <c r="M12" s="49">
        <f t="shared" si="3"/>
        <v>3.8499999999999996</v>
      </c>
      <c r="N12" s="55" t="s">
        <v>107</v>
      </c>
      <c r="O12" s="55" t="s">
        <v>122</v>
      </c>
      <c r="P12" s="55" t="s">
        <v>107</v>
      </c>
      <c r="Q12" s="55" t="s">
        <v>98</v>
      </c>
      <c r="R12" s="41"/>
    </row>
    <row r="13" spans="1:18" x14ac:dyDescent="0.3">
      <c r="A13" s="37" t="s">
        <v>70</v>
      </c>
      <c r="B13" s="44">
        <v>4.12</v>
      </c>
      <c r="C13" s="44">
        <v>4.34</v>
      </c>
      <c r="D13" s="49">
        <f t="shared" si="0"/>
        <v>4.2300000000000004</v>
      </c>
      <c r="E13" s="44">
        <v>4.55</v>
      </c>
      <c r="F13" s="44">
        <v>5.01</v>
      </c>
      <c r="G13" s="49">
        <f t="shared" si="1"/>
        <v>4.7799999999999994</v>
      </c>
      <c r="H13" s="44">
        <v>5.44</v>
      </c>
      <c r="I13" s="44">
        <v>5.62</v>
      </c>
      <c r="J13" s="49">
        <f t="shared" si="2"/>
        <v>5.53</v>
      </c>
      <c r="K13" s="44">
        <v>5.33</v>
      </c>
      <c r="L13" s="44">
        <v>5.28</v>
      </c>
      <c r="M13" s="49">
        <f t="shared" si="3"/>
        <v>5.3049999999999997</v>
      </c>
      <c r="N13" s="55" t="s">
        <v>108</v>
      </c>
      <c r="O13" s="55" t="s">
        <v>123</v>
      </c>
      <c r="P13" s="55" t="s">
        <v>135</v>
      </c>
      <c r="Q13" s="55" t="s">
        <v>98</v>
      </c>
      <c r="R13" s="41"/>
    </row>
    <row r="14" spans="1:18" x14ac:dyDescent="0.3">
      <c r="A14" s="37" t="s">
        <v>71</v>
      </c>
      <c r="B14" s="44">
        <v>1.02</v>
      </c>
      <c r="C14" s="44">
        <v>1.1299999999999999</v>
      </c>
      <c r="D14" s="49">
        <f t="shared" si="0"/>
        <v>1.075</v>
      </c>
      <c r="E14" s="44">
        <v>1.41</v>
      </c>
      <c r="F14" s="44">
        <v>1.61</v>
      </c>
      <c r="G14" s="49">
        <f t="shared" si="1"/>
        <v>1.51</v>
      </c>
      <c r="H14" s="44">
        <v>1.74</v>
      </c>
      <c r="I14" s="44">
        <v>1.8</v>
      </c>
      <c r="J14" s="49">
        <f t="shared" si="2"/>
        <v>1.77</v>
      </c>
      <c r="K14" s="44">
        <v>1.78</v>
      </c>
      <c r="L14" s="44">
        <v>1.74</v>
      </c>
      <c r="M14" s="49">
        <f t="shared" si="3"/>
        <v>1.76</v>
      </c>
      <c r="N14" s="55" t="s">
        <v>109</v>
      </c>
      <c r="O14" s="55" t="s">
        <v>124</v>
      </c>
      <c r="P14" s="55" t="s">
        <v>136</v>
      </c>
      <c r="Q14" s="55" t="s">
        <v>98</v>
      </c>
      <c r="R14" s="41"/>
    </row>
    <row r="15" spans="1:18" x14ac:dyDescent="0.3">
      <c r="A15" s="37" t="s">
        <v>72</v>
      </c>
      <c r="B15" s="44">
        <v>3.89</v>
      </c>
      <c r="C15" s="44">
        <v>3.87</v>
      </c>
      <c r="D15" s="49">
        <f t="shared" si="0"/>
        <v>3.88</v>
      </c>
      <c r="E15" s="44">
        <v>4.5599999999999996</v>
      </c>
      <c r="F15" s="44">
        <v>4.5199999999999996</v>
      </c>
      <c r="G15" s="49">
        <f t="shared" si="1"/>
        <v>4.5399999999999991</v>
      </c>
      <c r="H15" s="44">
        <v>4.21</v>
      </c>
      <c r="I15" s="44">
        <v>4.24</v>
      </c>
      <c r="J15" s="49">
        <f t="shared" si="2"/>
        <v>4.2249999999999996</v>
      </c>
      <c r="K15" s="44">
        <v>4.34</v>
      </c>
      <c r="L15" s="44">
        <v>4.28</v>
      </c>
      <c r="M15" s="49">
        <f t="shared" si="3"/>
        <v>4.3100000000000005</v>
      </c>
      <c r="N15" s="55" t="s">
        <v>110</v>
      </c>
      <c r="O15" s="55" t="s">
        <v>125</v>
      </c>
      <c r="P15" s="55" t="s">
        <v>137</v>
      </c>
      <c r="Q15" s="44">
        <v>8.57</v>
      </c>
      <c r="R15" s="41"/>
    </row>
    <row r="16" spans="1:18" x14ac:dyDescent="0.3">
      <c r="A16" s="37" t="s">
        <v>73</v>
      </c>
      <c r="B16" s="44">
        <v>13.76</v>
      </c>
      <c r="C16" s="44">
        <v>13.64</v>
      </c>
      <c r="D16" s="49">
        <f t="shared" si="0"/>
        <v>13.7</v>
      </c>
      <c r="E16" s="44">
        <v>14.14</v>
      </c>
      <c r="F16" s="44">
        <v>13.87</v>
      </c>
      <c r="G16" s="49">
        <f t="shared" si="1"/>
        <v>14.004999999999999</v>
      </c>
      <c r="H16" s="44">
        <v>13.41</v>
      </c>
      <c r="I16" s="44">
        <v>13.58</v>
      </c>
      <c r="J16" s="49">
        <f t="shared" si="2"/>
        <v>13.495000000000001</v>
      </c>
      <c r="K16" s="44">
        <v>14.49</v>
      </c>
      <c r="L16" s="44">
        <v>14.35</v>
      </c>
      <c r="M16" s="49">
        <f t="shared" si="3"/>
        <v>14.42</v>
      </c>
      <c r="N16" s="55" t="s">
        <v>111</v>
      </c>
      <c r="O16" s="55" t="s">
        <v>126</v>
      </c>
      <c r="P16" s="55" t="s">
        <v>138</v>
      </c>
      <c r="Q16" s="44" t="s">
        <v>145</v>
      </c>
      <c r="R16" s="41"/>
    </row>
    <row r="17" spans="1:18" x14ac:dyDescent="0.3">
      <c r="A17" s="37" t="s">
        <v>74</v>
      </c>
      <c r="B17" s="44">
        <v>1.1599999999999999</v>
      </c>
      <c r="C17" s="44">
        <v>1.1299999999999999</v>
      </c>
      <c r="D17" s="49">
        <f t="shared" si="0"/>
        <v>1.145</v>
      </c>
      <c r="E17" s="44">
        <v>1.03</v>
      </c>
      <c r="F17" s="44">
        <v>1</v>
      </c>
      <c r="G17" s="49">
        <f t="shared" si="1"/>
        <v>1.0150000000000001</v>
      </c>
      <c r="H17" s="44">
        <v>1.01</v>
      </c>
      <c r="I17" s="44">
        <v>1.03</v>
      </c>
      <c r="J17" s="49">
        <f t="shared" si="2"/>
        <v>1.02</v>
      </c>
      <c r="K17" s="44">
        <v>0.98</v>
      </c>
      <c r="L17" s="44">
        <v>0.99</v>
      </c>
      <c r="M17" s="49">
        <f t="shared" si="3"/>
        <v>0.98499999999999999</v>
      </c>
      <c r="N17" s="55" t="s">
        <v>112</v>
      </c>
      <c r="O17" s="55" t="s">
        <v>124</v>
      </c>
      <c r="P17" s="55" t="s">
        <v>139</v>
      </c>
      <c r="Q17" s="55" t="s">
        <v>145</v>
      </c>
      <c r="R17" s="41"/>
    </row>
    <row r="18" spans="1:18" x14ac:dyDescent="0.3">
      <c r="A18" s="37" t="s">
        <v>75</v>
      </c>
      <c r="B18" s="44">
        <v>1.76</v>
      </c>
      <c r="C18" s="44">
        <v>2.0499999999999998</v>
      </c>
      <c r="D18" s="49">
        <f>AVERAGE(B18:C18)</f>
        <v>1.9049999999999998</v>
      </c>
      <c r="E18" s="44">
        <v>2</v>
      </c>
      <c r="F18" s="44">
        <v>2.39</v>
      </c>
      <c r="G18" s="49">
        <f>AVERAGE(E18:F18)</f>
        <v>2.1950000000000003</v>
      </c>
      <c r="H18" s="44">
        <v>2.63</v>
      </c>
      <c r="I18" s="44">
        <v>2.76</v>
      </c>
      <c r="J18" s="49">
        <f>AVERAGE(H18:I18)</f>
        <v>2.6949999999999998</v>
      </c>
      <c r="K18" s="44">
        <v>2.65</v>
      </c>
      <c r="L18" s="44">
        <v>2.62</v>
      </c>
      <c r="M18" s="49">
        <f>AVERAGE(K18:L18)</f>
        <v>2.6349999999999998</v>
      </c>
      <c r="N18" s="55" t="s">
        <v>113</v>
      </c>
      <c r="O18" s="55" t="s">
        <v>127</v>
      </c>
      <c r="P18" s="55" t="s">
        <v>140</v>
      </c>
      <c r="Q18" s="55" t="s">
        <v>98</v>
      </c>
      <c r="R18" s="41"/>
    </row>
    <row r="19" spans="1:18" x14ac:dyDescent="0.3">
      <c r="A19" s="37" t="s">
        <v>76</v>
      </c>
      <c r="B19" s="44">
        <v>13.22</v>
      </c>
      <c r="C19" s="44">
        <v>13.04</v>
      </c>
      <c r="D19" s="49">
        <f t="shared" si="0"/>
        <v>13.129999999999999</v>
      </c>
      <c r="E19" s="44">
        <v>13.73</v>
      </c>
      <c r="F19" s="44">
        <v>13.47</v>
      </c>
      <c r="G19" s="49">
        <f t="shared" si="1"/>
        <v>13.600000000000001</v>
      </c>
      <c r="H19" s="44">
        <v>13.21</v>
      </c>
      <c r="I19" s="44">
        <v>13.38</v>
      </c>
      <c r="J19" s="49">
        <f t="shared" si="2"/>
        <v>13.295000000000002</v>
      </c>
      <c r="K19" s="44">
        <v>13.66</v>
      </c>
      <c r="L19" s="44">
        <v>13.53</v>
      </c>
      <c r="M19" s="49">
        <f t="shared" si="3"/>
        <v>13.594999999999999</v>
      </c>
      <c r="N19" s="55" t="s">
        <v>114</v>
      </c>
      <c r="O19" s="55" t="s">
        <v>128</v>
      </c>
      <c r="P19" s="55" t="s">
        <v>141</v>
      </c>
      <c r="Q19" s="44">
        <v>31.73</v>
      </c>
      <c r="R19" s="41"/>
    </row>
    <row r="20" spans="1:18" x14ac:dyDescent="0.3">
      <c r="A20" s="37" t="s">
        <v>77</v>
      </c>
      <c r="B20" s="44">
        <v>18.27</v>
      </c>
      <c r="C20" s="44">
        <v>18.11</v>
      </c>
      <c r="D20" s="49">
        <f t="shared" si="0"/>
        <v>18.189999999999998</v>
      </c>
      <c r="E20" s="44">
        <v>13.55</v>
      </c>
      <c r="F20" s="44">
        <v>13.3</v>
      </c>
      <c r="G20" s="49">
        <f t="shared" si="1"/>
        <v>13.425000000000001</v>
      </c>
      <c r="H20" s="44">
        <v>13.66</v>
      </c>
      <c r="I20" s="44">
        <v>13.83</v>
      </c>
      <c r="J20" s="49">
        <f t="shared" si="2"/>
        <v>13.745000000000001</v>
      </c>
      <c r="K20" s="44">
        <v>14.46</v>
      </c>
      <c r="L20" s="44">
        <v>14.32</v>
      </c>
      <c r="M20" s="49">
        <f t="shared" si="3"/>
        <v>14.39</v>
      </c>
      <c r="N20" s="55" t="s">
        <v>115</v>
      </c>
      <c r="O20" s="55" t="s">
        <v>129</v>
      </c>
      <c r="P20" s="55" t="s">
        <v>142</v>
      </c>
      <c r="Q20" s="44">
        <v>3</v>
      </c>
      <c r="R20" s="41"/>
    </row>
    <row r="21" spans="1:18" x14ac:dyDescent="0.3">
      <c r="A21" s="38" t="s">
        <v>78</v>
      </c>
      <c r="B21" s="45">
        <v>1.22</v>
      </c>
      <c r="C21" s="45">
        <v>1.21</v>
      </c>
      <c r="D21" s="50">
        <f t="shared" si="0"/>
        <v>1.2149999999999999</v>
      </c>
      <c r="E21" s="45">
        <v>0.78</v>
      </c>
      <c r="F21" s="45">
        <v>0.77</v>
      </c>
      <c r="G21" s="50">
        <f t="shared" si="1"/>
        <v>0.77500000000000002</v>
      </c>
      <c r="H21" s="45">
        <v>0.8</v>
      </c>
      <c r="I21" s="45">
        <v>0.77</v>
      </c>
      <c r="J21" s="50">
        <f t="shared" si="2"/>
        <v>0.78500000000000003</v>
      </c>
      <c r="K21" s="51" t="s">
        <v>98</v>
      </c>
      <c r="L21" s="45" t="s">
        <v>98</v>
      </c>
      <c r="M21" s="50" t="s">
        <v>100</v>
      </c>
      <c r="N21" s="47" t="s">
        <v>116</v>
      </c>
      <c r="O21" s="47" t="s">
        <v>100</v>
      </c>
      <c r="P21" s="47" t="s">
        <v>100</v>
      </c>
      <c r="Q21" s="47" t="s">
        <v>145</v>
      </c>
      <c r="R21" s="41"/>
    </row>
    <row r="22" spans="1:18" ht="16.2" thickBot="1" x14ac:dyDescent="0.35">
      <c r="A22" s="39" t="s">
        <v>79</v>
      </c>
      <c r="B22" s="46">
        <f t="shared" ref="B22:M22" si="4">SUM(B9:B21)</f>
        <v>90.32</v>
      </c>
      <c r="C22" s="46">
        <f t="shared" si="4"/>
        <v>91.039999999999992</v>
      </c>
      <c r="D22" s="46">
        <f t="shared" si="4"/>
        <v>90.68</v>
      </c>
      <c r="E22" s="46">
        <f t="shared" si="4"/>
        <v>92.55</v>
      </c>
      <c r="F22" s="46">
        <f t="shared" si="4"/>
        <v>92.939999999999984</v>
      </c>
      <c r="G22" s="46">
        <f t="shared" si="4"/>
        <v>92.74499999999999</v>
      </c>
      <c r="H22" s="46">
        <f t="shared" si="4"/>
        <v>93.809999999999988</v>
      </c>
      <c r="I22" s="46">
        <f t="shared" si="4"/>
        <v>95.399999999999991</v>
      </c>
      <c r="J22" s="46">
        <f t="shared" si="4"/>
        <v>94.605000000000004</v>
      </c>
      <c r="K22" s="46">
        <f t="shared" si="4"/>
        <v>95.52000000000001</v>
      </c>
      <c r="L22" s="46">
        <f t="shared" si="4"/>
        <v>94.5</v>
      </c>
      <c r="M22" s="46">
        <f t="shared" si="4"/>
        <v>95.010000000000019</v>
      </c>
      <c r="N22" s="46">
        <f>4.3+4.9+23.7+3.3+5+1.5+4.2+13.9+1+13.4+2.4+14.9+0.9</f>
        <v>93.40000000000002</v>
      </c>
      <c r="O22" s="46">
        <f>4.4+5.4+25.6+4.5+5.7+3.3+17.8+10.6+2.4+15.3</f>
        <v>95</v>
      </c>
      <c r="P22" s="46">
        <f>3.7+6.2+26.8+3.3+6.6+4.9+17.9+12.4+3.4+12.5</f>
        <v>97.700000000000017</v>
      </c>
      <c r="Q22" s="59">
        <f>27.4+8.6+31.7+3</f>
        <v>70.7</v>
      </c>
      <c r="R22" s="41"/>
    </row>
    <row r="23" spans="1:18" x14ac:dyDescent="0.3">
      <c r="A23" s="130" t="s">
        <v>80</v>
      </c>
      <c r="B23" s="131"/>
      <c r="C23" s="131"/>
      <c r="D23" s="131"/>
      <c r="E23" s="131"/>
      <c r="F23" s="131"/>
      <c r="G23" s="131"/>
      <c r="H23" s="131"/>
      <c r="I23" s="131"/>
      <c r="J23" s="131"/>
      <c r="K23" s="131"/>
      <c r="L23" s="131"/>
      <c r="M23" s="131"/>
      <c r="N23" s="131"/>
      <c r="O23" s="131"/>
      <c r="P23" s="131"/>
      <c r="Q23" s="131"/>
      <c r="R23" s="40"/>
    </row>
    <row r="24" spans="1:18" x14ac:dyDescent="0.3">
      <c r="A24" s="40" t="s">
        <v>81</v>
      </c>
      <c r="B24" s="40"/>
      <c r="C24" s="40"/>
      <c r="D24" s="40"/>
      <c r="E24" s="40"/>
      <c r="F24" s="40"/>
      <c r="G24" s="40"/>
      <c r="H24" s="40"/>
      <c r="I24" s="40"/>
      <c r="J24" s="40"/>
      <c r="K24" s="40"/>
      <c r="L24" s="40"/>
      <c r="M24" s="40"/>
      <c r="N24" s="40"/>
      <c r="O24" s="40"/>
      <c r="P24" s="40"/>
      <c r="Q24" s="40"/>
      <c r="R24" s="40"/>
    </row>
    <row r="25" spans="1:18" x14ac:dyDescent="0.3">
      <c r="A25" s="40" t="s">
        <v>82</v>
      </c>
      <c r="B25" s="40"/>
      <c r="C25" s="40"/>
      <c r="D25" s="40"/>
      <c r="E25" s="40"/>
      <c r="F25" s="40"/>
      <c r="G25" s="40"/>
      <c r="H25" s="40"/>
      <c r="I25" s="40"/>
      <c r="J25" s="40"/>
      <c r="K25" s="40"/>
      <c r="L25" s="40"/>
      <c r="M25" s="40"/>
      <c r="N25" s="40"/>
      <c r="O25" s="40"/>
      <c r="P25" s="40"/>
      <c r="Q25" s="40"/>
      <c r="R25" s="40"/>
    </row>
    <row r="26" spans="1:18" x14ac:dyDescent="0.3">
      <c r="A26" s="40" t="s">
        <v>83</v>
      </c>
      <c r="B26" s="40"/>
      <c r="C26" s="40"/>
      <c r="D26" s="40"/>
      <c r="E26" s="40"/>
      <c r="F26" s="40"/>
      <c r="G26" s="40"/>
      <c r="H26" s="40"/>
      <c r="I26" s="40"/>
      <c r="J26" s="40"/>
      <c r="K26" s="40"/>
      <c r="L26" s="40"/>
      <c r="M26" s="40"/>
      <c r="N26" s="40"/>
      <c r="O26" s="40"/>
      <c r="P26" s="40"/>
      <c r="Q26" s="40"/>
      <c r="R26" s="40"/>
    </row>
  </sheetData>
  <mergeCells count="8">
    <mergeCell ref="B5:Q5"/>
    <mergeCell ref="A23:Q23"/>
    <mergeCell ref="A6:A8"/>
    <mergeCell ref="B6:M6"/>
    <mergeCell ref="B7:D7"/>
    <mergeCell ref="E7:G7"/>
    <mergeCell ref="H7:J7"/>
    <mergeCell ref="K7:M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opLeftCell="A37" workbookViewId="0">
      <selection activeCell="A3" sqref="A3:XFD3"/>
    </sheetView>
  </sheetViews>
  <sheetFormatPr defaultRowHeight="15.6" x14ac:dyDescent="0.3"/>
  <cols>
    <col min="1" max="1" width="19.3984375" customWidth="1"/>
    <col min="2" max="2" width="11"/>
    <col min="3" max="3" width="21.69921875" customWidth="1"/>
    <col min="4" max="6" width="11"/>
    <col min="7" max="7" width="15.19921875" customWidth="1"/>
    <col min="8" max="8" width="38.19921875" customWidth="1"/>
    <col min="9" max="9" width="31" customWidth="1"/>
  </cols>
  <sheetData>
    <row r="1" spans="1:9" x14ac:dyDescent="0.3">
      <c r="A1" s="62" t="s">
        <v>48</v>
      </c>
      <c r="H1" s="76"/>
      <c r="I1" s="76"/>
    </row>
    <row r="2" spans="1:9" ht="30" x14ac:dyDescent="0.3">
      <c r="A2" s="63" t="s">
        <v>146</v>
      </c>
      <c r="H2" s="76"/>
      <c r="I2" s="76"/>
    </row>
    <row r="3" spans="1:9" ht="30" x14ac:dyDescent="0.3">
      <c r="A3" s="124" t="s">
        <v>62</v>
      </c>
      <c r="B3" s="63"/>
      <c r="C3" s="63"/>
      <c r="D3" s="63"/>
      <c r="E3" s="63"/>
      <c r="F3" s="63"/>
      <c r="G3" s="63"/>
      <c r="H3" s="63"/>
    </row>
    <row r="4" spans="1:9" x14ac:dyDescent="0.3">
      <c r="A4" s="126" t="s">
        <v>147</v>
      </c>
      <c r="B4" s="126"/>
      <c r="C4" s="126"/>
      <c r="D4" s="126"/>
      <c r="E4" s="126"/>
      <c r="F4" s="126"/>
      <c r="G4" s="126"/>
      <c r="H4" s="126"/>
      <c r="I4" s="126"/>
    </row>
    <row r="5" spans="1:9" ht="62.4" x14ac:dyDescent="0.3">
      <c r="A5" s="64" t="s">
        <v>148</v>
      </c>
      <c r="B5" s="70" t="s">
        <v>200</v>
      </c>
      <c r="C5" s="70" t="s">
        <v>222</v>
      </c>
      <c r="D5" s="70" t="s">
        <v>231</v>
      </c>
      <c r="E5" s="70" t="s">
        <v>234</v>
      </c>
      <c r="F5" s="70" t="s">
        <v>274</v>
      </c>
      <c r="G5" s="70" t="s">
        <v>275</v>
      </c>
      <c r="H5" s="70" t="s">
        <v>277</v>
      </c>
      <c r="I5" s="82"/>
    </row>
    <row r="6" spans="1:9" x14ac:dyDescent="0.3">
      <c r="A6" s="65" t="s">
        <v>149</v>
      </c>
      <c r="B6" s="71"/>
      <c r="C6" s="71"/>
      <c r="D6" s="71"/>
      <c r="E6" s="71"/>
      <c r="F6" s="71"/>
      <c r="G6" s="71"/>
      <c r="H6" s="77"/>
      <c r="I6" s="77" t="s">
        <v>292</v>
      </c>
    </row>
    <row r="7" spans="1:9" x14ac:dyDescent="0.3">
      <c r="A7" s="66" t="s">
        <v>150</v>
      </c>
      <c r="B7" s="72" t="s">
        <v>201</v>
      </c>
      <c r="C7" s="72"/>
      <c r="D7" s="72" t="s">
        <v>21</v>
      </c>
      <c r="E7" s="72" t="s">
        <v>235</v>
      </c>
      <c r="F7" s="72"/>
      <c r="G7" s="72" t="s">
        <v>232</v>
      </c>
      <c r="H7" s="78" t="s">
        <v>278</v>
      </c>
      <c r="I7" s="83"/>
    </row>
    <row r="8" spans="1:9" x14ac:dyDescent="0.3">
      <c r="A8" s="66" t="s">
        <v>151</v>
      </c>
      <c r="B8" s="72" t="s">
        <v>201</v>
      </c>
      <c r="C8" s="72"/>
      <c r="D8" s="72" t="s">
        <v>21</v>
      </c>
      <c r="E8" s="72" t="s">
        <v>236</v>
      </c>
      <c r="F8" s="72"/>
      <c r="G8" s="72" t="s">
        <v>21</v>
      </c>
      <c r="H8" s="78" t="s">
        <v>279</v>
      </c>
      <c r="I8" s="83" t="s">
        <v>278</v>
      </c>
    </row>
    <row r="9" spans="1:9" x14ac:dyDescent="0.3">
      <c r="A9" s="66" t="s">
        <v>152</v>
      </c>
      <c r="B9" s="72" t="s">
        <v>202</v>
      </c>
      <c r="C9" s="72"/>
      <c r="D9" s="72" t="s">
        <v>21</v>
      </c>
      <c r="E9" s="72" t="s">
        <v>237</v>
      </c>
      <c r="F9" s="72"/>
      <c r="G9" s="72" t="s">
        <v>21</v>
      </c>
      <c r="H9" s="78" t="s">
        <v>280</v>
      </c>
      <c r="I9" s="83" t="s">
        <v>278</v>
      </c>
    </row>
    <row r="10" spans="1:9" ht="31.2" x14ac:dyDescent="0.3">
      <c r="A10" s="66" t="s">
        <v>153</v>
      </c>
      <c r="B10" s="72" t="s">
        <v>203</v>
      </c>
      <c r="C10" s="72"/>
      <c r="D10" s="72" t="s">
        <v>232</v>
      </c>
      <c r="E10" s="72" t="s">
        <v>238</v>
      </c>
      <c r="F10" s="72" t="s">
        <v>232</v>
      </c>
      <c r="G10" s="72" t="s">
        <v>232</v>
      </c>
      <c r="H10" s="78" t="s">
        <v>281</v>
      </c>
      <c r="I10" s="83" t="s">
        <v>292</v>
      </c>
    </row>
    <row r="11" spans="1:9" ht="31.2" x14ac:dyDescent="0.3">
      <c r="A11" s="66" t="s">
        <v>154</v>
      </c>
      <c r="B11" s="72" t="s">
        <v>204</v>
      </c>
      <c r="C11" s="72" t="s">
        <v>223</v>
      </c>
      <c r="D11" s="72" t="s">
        <v>232</v>
      </c>
      <c r="E11" s="72" t="s">
        <v>239</v>
      </c>
      <c r="F11" s="72" t="s">
        <v>232</v>
      </c>
      <c r="G11" s="72" t="s">
        <v>232</v>
      </c>
      <c r="H11" s="78" t="s">
        <v>282</v>
      </c>
      <c r="I11" s="83" t="s">
        <v>293</v>
      </c>
    </row>
    <row r="12" spans="1:9" ht="31.2" x14ac:dyDescent="0.3">
      <c r="A12" s="66" t="s">
        <v>155</v>
      </c>
      <c r="B12" s="72" t="s">
        <v>205</v>
      </c>
      <c r="C12" s="72"/>
      <c r="D12" s="72" t="s">
        <v>232</v>
      </c>
      <c r="E12" s="72" t="s">
        <v>240</v>
      </c>
      <c r="F12" s="72" t="s">
        <v>232</v>
      </c>
      <c r="G12" s="72" t="s">
        <v>232</v>
      </c>
      <c r="H12" s="78" t="s">
        <v>283</v>
      </c>
      <c r="I12" s="84" t="s">
        <v>294</v>
      </c>
    </row>
    <row r="13" spans="1:9" ht="31.2" x14ac:dyDescent="0.3">
      <c r="A13" s="66" t="s">
        <v>156</v>
      </c>
      <c r="B13" s="72" t="s">
        <v>206</v>
      </c>
      <c r="C13" s="72"/>
      <c r="D13" s="72" t="s">
        <v>232</v>
      </c>
      <c r="E13" s="72" t="s">
        <v>241</v>
      </c>
      <c r="F13" s="72" t="s">
        <v>232</v>
      </c>
      <c r="G13" s="72" t="s">
        <v>21</v>
      </c>
      <c r="H13" s="79" t="s">
        <v>284</v>
      </c>
      <c r="I13" s="83" t="s">
        <v>278</v>
      </c>
    </row>
    <row r="14" spans="1:9" x14ac:dyDescent="0.3">
      <c r="A14" s="66" t="s">
        <v>157</v>
      </c>
      <c r="B14" s="72" t="s">
        <v>201</v>
      </c>
      <c r="C14" s="72"/>
      <c r="D14" s="72" t="s">
        <v>21</v>
      </c>
      <c r="E14" s="72" t="s">
        <v>242</v>
      </c>
      <c r="F14" s="72"/>
      <c r="G14" s="72" t="s">
        <v>232</v>
      </c>
      <c r="H14" s="78" t="s">
        <v>285</v>
      </c>
      <c r="I14" s="83" t="s">
        <v>278</v>
      </c>
    </row>
    <row r="15" spans="1:9" x14ac:dyDescent="0.3">
      <c r="A15" s="66" t="s">
        <v>158</v>
      </c>
      <c r="B15" s="72" t="s">
        <v>207</v>
      </c>
      <c r="C15" s="72" t="s">
        <v>224</v>
      </c>
      <c r="D15" s="72" t="s">
        <v>232</v>
      </c>
      <c r="E15" s="72" t="s">
        <v>243</v>
      </c>
      <c r="F15" s="72" t="s">
        <v>232</v>
      </c>
      <c r="G15" s="72" t="s">
        <v>232</v>
      </c>
      <c r="H15" s="78" t="s">
        <v>286</v>
      </c>
      <c r="I15" s="84" t="s">
        <v>291</v>
      </c>
    </row>
    <row r="16" spans="1:9" x14ac:dyDescent="0.3">
      <c r="A16" s="66" t="s">
        <v>159</v>
      </c>
      <c r="B16" s="72" t="s">
        <v>201</v>
      </c>
      <c r="C16" s="72"/>
      <c r="D16" s="72" t="s">
        <v>21</v>
      </c>
      <c r="E16" s="72" t="s">
        <v>237</v>
      </c>
      <c r="F16" s="72"/>
      <c r="G16" s="72" t="s">
        <v>21</v>
      </c>
      <c r="H16" s="78" t="s">
        <v>287</v>
      </c>
      <c r="I16" s="83" t="s">
        <v>295</v>
      </c>
    </row>
    <row r="17" spans="1:9" ht="31.2" x14ac:dyDescent="0.3">
      <c r="A17" s="66" t="s">
        <v>160</v>
      </c>
      <c r="B17" s="72" t="s">
        <v>208</v>
      </c>
      <c r="C17" s="72" t="s">
        <v>225</v>
      </c>
      <c r="D17" s="72" t="s">
        <v>233</v>
      </c>
      <c r="E17" s="72" t="s">
        <v>244</v>
      </c>
      <c r="F17" s="72"/>
      <c r="G17" s="72" t="s">
        <v>21</v>
      </c>
      <c r="H17" s="78" t="s">
        <v>288</v>
      </c>
      <c r="I17" s="83" t="s">
        <v>296</v>
      </c>
    </row>
    <row r="18" spans="1:9" x14ac:dyDescent="0.3">
      <c r="A18" s="66" t="s">
        <v>161</v>
      </c>
      <c r="B18" s="72" t="s">
        <v>209</v>
      </c>
      <c r="C18" s="72" t="s">
        <v>226</v>
      </c>
      <c r="D18" s="72" t="s">
        <v>232</v>
      </c>
      <c r="E18" s="72" t="s">
        <v>237</v>
      </c>
      <c r="F18" s="72"/>
      <c r="G18" s="72" t="s">
        <v>232</v>
      </c>
      <c r="H18" s="78" t="s">
        <v>289</v>
      </c>
      <c r="I18" s="84" t="s">
        <v>297</v>
      </c>
    </row>
    <row r="19" spans="1:9" x14ac:dyDescent="0.3">
      <c r="A19" s="66" t="s">
        <v>162</v>
      </c>
      <c r="B19" s="72" t="s">
        <v>201</v>
      </c>
      <c r="C19" s="72"/>
      <c r="D19" s="72" t="s">
        <v>21</v>
      </c>
      <c r="E19" s="72" t="s">
        <v>245</v>
      </c>
      <c r="F19" s="72"/>
      <c r="G19" s="72" t="s">
        <v>21</v>
      </c>
      <c r="H19" s="78" t="s">
        <v>278</v>
      </c>
      <c r="I19" s="84" t="s">
        <v>291</v>
      </c>
    </row>
    <row r="20" spans="1:9" x14ac:dyDescent="0.3">
      <c r="A20" s="66" t="s">
        <v>163</v>
      </c>
      <c r="B20" s="72" t="s">
        <v>208</v>
      </c>
      <c r="C20" s="72" t="s">
        <v>227</v>
      </c>
      <c r="D20" s="72" t="s">
        <v>21</v>
      </c>
      <c r="E20" s="72" t="s">
        <v>246</v>
      </c>
      <c r="F20" s="72"/>
      <c r="G20" s="72" t="s">
        <v>232</v>
      </c>
      <c r="H20" s="78" t="s">
        <v>290</v>
      </c>
      <c r="I20" s="83" t="s">
        <v>298</v>
      </c>
    </row>
    <row r="21" spans="1:9" x14ac:dyDescent="0.3">
      <c r="A21" s="66" t="s">
        <v>164</v>
      </c>
      <c r="B21" s="72" t="s">
        <v>210</v>
      </c>
      <c r="C21" s="72" t="s">
        <v>228</v>
      </c>
      <c r="D21" s="72" t="s">
        <v>232</v>
      </c>
      <c r="E21" s="72" t="s">
        <v>247</v>
      </c>
      <c r="F21" s="72" t="s">
        <v>232</v>
      </c>
      <c r="G21" s="72" t="s">
        <v>232</v>
      </c>
      <c r="H21" s="78" t="s">
        <v>291</v>
      </c>
      <c r="I21" s="83" t="s">
        <v>298</v>
      </c>
    </row>
    <row r="22" spans="1:9" x14ac:dyDescent="0.3">
      <c r="A22" s="66" t="s">
        <v>165</v>
      </c>
      <c r="B22" s="72" t="s">
        <v>211</v>
      </c>
      <c r="C22" s="72" t="s">
        <v>225</v>
      </c>
      <c r="D22" s="72" t="s">
        <v>21</v>
      </c>
      <c r="E22" s="72" t="s">
        <v>248</v>
      </c>
      <c r="F22" s="72"/>
      <c r="G22" s="72" t="s">
        <v>232</v>
      </c>
      <c r="H22" s="78" t="s">
        <v>291</v>
      </c>
      <c r="I22" s="83" t="s">
        <v>278</v>
      </c>
    </row>
    <row r="23" spans="1:9" ht="23.25" customHeight="1" x14ac:dyDescent="0.3">
      <c r="A23" s="67"/>
      <c r="B23" s="72"/>
      <c r="C23" s="72"/>
      <c r="D23" s="72"/>
      <c r="E23" s="72"/>
      <c r="F23" s="72"/>
      <c r="G23" s="72"/>
      <c r="H23" s="78"/>
      <c r="I23" s="84" t="s">
        <v>299</v>
      </c>
    </row>
    <row r="24" spans="1:9" x14ac:dyDescent="0.3">
      <c r="A24" s="68" t="s">
        <v>166</v>
      </c>
      <c r="B24" s="73"/>
      <c r="C24" s="73"/>
      <c r="D24" s="73"/>
      <c r="E24" s="73"/>
      <c r="F24" s="73"/>
      <c r="G24" s="73"/>
      <c r="H24" s="80"/>
      <c r="I24" s="80" t="s">
        <v>278</v>
      </c>
    </row>
    <row r="25" spans="1:9" x14ac:dyDescent="0.3">
      <c r="A25" s="66" t="s">
        <v>167</v>
      </c>
      <c r="B25" s="72" t="s">
        <v>212</v>
      </c>
      <c r="C25" s="72" t="s">
        <v>229</v>
      </c>
      <c r="D25" s="72" t="s">
        <v>232</v>
      </c>
      <c r="E25" s="72" t="s">
        <v>249</v>
      </c>
      <c r="F25" s="72" t="s">
        <v>232</v>
      </c>
      <c r="G25" s="72" t="s">
        <v>276</v>
      </c>
      <c r="H25" s="78" t="s">
        <v>292</v>
      </c>
      <c r="I25" s="83" t="s">
        <v>306</v>
      </c>
    </row>
    <row r="26" spans="1:9" x14ac:dyDescent="0.3">
      <c r="A26" s="66" t="s">
        <v>168</v>
      </c>
      <c r="B26" s="72" t="s">
        <v>208</v>
      </c>
      <c r="C26" s="72"/>
      <c r="D26" s="72" t="s">
        <v>21</v>
      </c>
      <c r="E26" s="72" t="s">
        <v>250</v>
      </c>
      <c r="F26" s="72"/>
      <c r="G26" s="72" t="s">
        <v>21</v>
      </c>
      <c r="H26" s="78"/>
      <c r="I26" s="83" t="s">
        <v>278</v>
      </c>
    </row>
    <row r="27" spans="1:9" x14ac:dyDescent="0.3">
      <c r="A27" s="66" t="s">
        <v>169</v>
      </c>
      <c r="B27" s="72" t="s">
        <v>202</v>
      </c>
      <c r="C27" s="72"/>
      <c r="D27" s="72" t="s">
        <v>21</v>
      </c>
      <c r="E27" s="72" t="s">
        <v>251</v>
      </c>
      <c r="F27" s="72"/>
      <c r="G27" s="72" t="s">
        <v>232</v>
      </c>
      <c r="H27" s="78" t="s">
        <v>278</v>
      </c>
      <c r="I27" s="83" t="s">
        <v>298</v>
      </c>
    </row>
    <row r="28" spans="1:9" x14ac:dyDescent="0.3">
      <c r="A28" s="66" t="s">
        <v>170</v>
      </c>
      <c r="B28" s="72" t="s">
        <v>201</v>
      </c>
      <c r="C28" s="72"/>
      <c r="D28" s="72" t="s">
        <v>21</v>
      </c>
      <c r="E28" s="72" t="s">
        <v>252</v>
      </c>
      <c r="F28" s="72"/>
      <c r="G28" s="72" t="s">
        <v>232</v>
      </c>
      <c r="H28" s="78" t="s">
        <v>278</v>
      </c>
      <c r="I28" s="78" t="s">
        <v>278</v>
      </c>
    </row>
    <row r="29" spans="1:9" ht="31.2" x14ac:dyDescent="0.3">
      <c r="A29" s="66" t="s">
        <v>171</v>
      </c>
      <c r="B29" s="72" t="s">
        <v>213</v>
      </c>
      <c r="C29" s="72"/>
      <c r="D29" s="72" t="s">
        <v>21</v>
      </c>
      <c r="E29" s="72" t="s">
        <v>239</v>
      </c>
      <c r="F29" s="72" t="s">
        <v>232</v>
      </c>
      <c r="G29" s="72" t="s">
        <v>232</v>
      </c>
      <c r="H29" s="78" t="s">
        <v>292</v>
      </c>
      <c r="I29" s="83" t="s">
        <v>301</v>
      </c>
    </row>
    <row r="30" spans="1:9" x14ac:dyDescent="0.3">
      <c r="A30" s="66" t="s">
        <v>172</v>
      </c>
      <c r="B30" s="72" t="s">
        <v>202</v>
      </c>
      <c r="C30" s="72"/>
      <c r="D30" s="72" t="s">
        <v>21</v>
      </c>
      <c r="E30" s="72" t="s">
        <v>236</v>
      </c>
      <c r="F30" s="72"/>
      <c r="G30" s="72" t="s">
        <v>21</v>
      </c>
      <c r="H30" s="78" t="s">
        <v>293</v>
      </c>
      <c r="I30" s="83" t="s">
        <v>302</v>
      </c>
    </row>
    <row r="31" spans="1:9" x14ac:dyDescent="0.3">
      <c r="A31" s="66" t="s">
        <v>173</v>
      </c>
      <c r="B31" s="72" t="s">
        <v>208</v>
      </c>
      <c r="C31" s="72"/>
      <c r="D31" s="72" t="s">
        <v>232</v>
      </c>
      <c r="E31" s="72" t="s">
        <v>253</v>
      </c>
      <c r="F31" s="72"/>
      <c r="G31" s="72" t="s">
        <v>232</v>
      </c>
      <c r="H31" s="78" t="s">
        <v>294</v>
      </c>
      <c r="I31" s="78" t="s">
        <v>278</v>
      </c>
    </row>
    <row r="32" spans="1:9" x14ac:dyDescent="0.3">
      <c r="A32" s="66" t="s">
        <v>174</v>
      </c>
      <c r="B32" s="72" t="s">
        <v>201</v>
      </c>
      <c r="C32" s="72"/>
      <c r="D32" s="72" t="s">
        <v>21</v>
      </c>
      <c r="E32" s="72" t="s">
        <v>254</v>
      </c>
      <c r="F32" s="72"/>
      <c r="G32" s="72" t="s">
        <v>21</v>
      </c>
      <c r="H32" s="78" t="s">
        <v>278</v>
      </c>
      <c r="I32" s="78" t="s">
        <v>278</v>
      </c>
    </row>
    <row r="33" spans="1:9" x14ac:dyDescent="0.3">
      <c r="A33" s="66" t="s">
        <v>175</v>
      </c>
      <c r="B33" s="72" t="s">
        <v>202</v>
      </c>
      <c r="C33" s="72"/>
      <c r="D33" s="72" t="s">
        <v>21</v>
      </c>
      <c r="E33" s="72" t="s">
        <v>255</v>
      </c>
      <c r="F33" s="72"/>
      <c r="G33" s="72" t="s">
        <v>21</v>
      </c>
      <c r="H33" s="78" t="s">
        <v>278</v>
      </c>
      <c r="I33" s="83" t="s">
        <v>303</v>
      </c>
    </row>
    <row r="34" spans="1:9" x14ac:dyDescent="0.3">
      <c r="A34" s="66" t="s">
        <v>176</v>
      </c>
      <c r="B34" s="72" t="s">
        <v>214</v>
      </c>
      <c r="C34" s="72"/>
      <c r="D34" s="72" t="s">
        <v>21</v>
      </c>
      <c r="E34" s="72" t="s">
        <v>256</v>
      </c>
      <c r="F34" s="72"/>
      <c r="G34" s="72" t="s">
        <v>21</v>
      </c>
      <c r="H34" s="78" t="s">
        <v>291</v>
      </c>
      <c r="I34" s="83" t="s">
        <v>304</v>
      </c>
    </row>
    <row r="35" spans="1:9" x14ac:dyDescent="0.3">
      <c r="A35" s="66" t="s">
        <v>177</v>
      </c>
      <c r="B35" s="72" t="s">
        <v>210</v>
      </c>
      <c r="C35" s="72"/>
      <c r="D35" s="72" t="s">
        <v>21</v>
      </c>
      <c r="E35" s="72" t="s">
        <v>257</v>
      </c>
      <c r="F35" s="72"/>
      <c r="G35" s="72" t="s">
        <v>21</v>
      </c>
      <c r="H35" s="78" t="s">
        <v>295</v>
      </c>
      <c r="I35" s="83" t="s">
        <v>307</v>
      </c>
    </row>
    <row r="36" spans="1:9" x14ac:dyDescent="0.3">
      <c r="A36" s="66" t="s">
        <v>178</v>
      </c>
      <c r="B36" s="72" t="s">
        <v>201</v>
      </c>
      <c r="C36" s="72"/>
      <c r="D36" s="72" t="s">
        <v>21</v>
      </c>
      <c r="E36" s="72" t="s">
        <v>258</v>
      </c>
      <c r="F36" s="72"/>
      <c r="G36" s="72" t="s">
        <v>21</v>
      </c>
      <c r="H36" s="78" t="s">
        <v>296</v>
      </c>
      <c r="I36" s="83" t="s">
        <v>291</v>
      </c>
    </row>
    <row r="37" spans="1:9" x14ac:dyDescent="0.3">
      <c r="A37" s="66" t="s">
        <v>179</v>
      </c>
      <c r="B37" s="72" t="s">
        <v>215</v>
      </c>
      <c r="C37" s="72"/>
      <c r="D37" s="72" t="s">
        <v>21</v>
      </c>
      <c r="E37" s="72" t="s">
        <v>259</v>
      </c>
      <c r="F37" s="72"/>
      <c r="G37" s="72" t="s">
        <v>21</v>
      </c>
      <c r="H37" s="78" t="s">
        <v>297</v>
      </c>
      <c r="I37" s="83" t="s">
        <v>291</v>
      </c>
    </row>
    <row r="38" spans="1:9" x14ac:dyDescent="0.3">
      <c r="A38" s="66" t="s">
        <v>180</v>
      </c>
      <c r="B38" s="72" t="s">
        <v>211</v>
      </c>
      <c r="C38" s="75" t="s">
        <v>230</v>
      </c>
      <c r="D38" s="72" t="s">
        <v>232</v>
      </c>
      <c r="E38" s="72" t="s">
        <v>260</v>
      </c>
      <c r="F38" s="72"/>
      <c r="G38" s="72" t="s">
        <v>21</v>
      </c>
      <c r="H38" s="78" t="s">
        <v>291</v>
      </c>
      <c r="I38" s="76"/>
    </row>
    <row r="39" spans="1:9" x14ac:dyDescent="0.3">
      <c r="A39" s="66" t="s">
        <v>181</v>
      </c>
      <c r="B39" s="72" t="s">
        <v>215</v>
      </c>
      <c r="C39" s="72"/>
      <c r="D39" s="72" t="s">
        <v>21</v>
      </c>
      <c r="E39" s="72" t="s">
        <v>261</v>
      </c>
      <c r="F39" s="72"/>
      <c r="G39" s="72" t="s">
        <v>21</v>
      </c>
      <c r="H39" s="78" t="s">
        <v>298</v>
      </c>
      <c r="I39" s="76"/>
    </row>
    <row r="40" spans="1:9" x14ac:dyDescent="0.3">
      <c r="A40" s="66" t="s">
        <v>182</v>
      </c>
      <c r="B40" s="72" t="s">
        <v>216</v>
      </c>
      <c r="C40" s="72"/>
      <c r="D40" s="72" t="s">
        <v>21</v>
      </c>
      <c r="E40" s="72" t="s">
        <v>262</v>
      </c>
      <c r="F40" s="72"/>
      <c r="G40" s="72" t="s">
        <v>21</v>
      </c>
      <c r="H40" s="78" t="s">
        <v>298</v>
      </c>
      <c r="I40" s="76"/>
    </row>
    <row r="41" spans="1:9" x14ac:dyDescent="0.3">
      <c r="A41" s="66" t="s">
        <v>183</v>
      </c>
      <c r="B41" s="72" t="s">
        <v>217</v>
      </c>
      <c r="C41" s="72"/>
      <c r="D41" s="72" t="s">
        <v>21</v>
      </c>
      <c r="E41" s="72" t="s">
        <v>261</v>
      </c>
      <c r="F41" s="72"/>
      <c r="G41" s="72" t="s">
        <v>21</v>
      </c>
      <c r="H41" s="78" t="s">
        <v>278</v>
      </c>
      <c r="I41" s="76"/>
    </row>
    <row r="42" spans="1:9" x14ac:dyDescent="0.3">
      <c r="A42" s="66" t="s">
        <v>184</v>
      </c>
      <c r="B42" s="72" t="s">
        <v>215</v>
      </c>
      <c r="C42" s="72"/>
      <c r="D42" s="72" t="s">
        <v>21</v>
      </c>
      <c r="E42" s="72" t="s">
        <v>261</v>
      </c>
      <c r="F42" s="72"/>
      <c r="G42" s="72" t="s">
        <v>21</v>
      </c>
      <c r="H42" s="78" t="s">
        <v>299</v>
      </c>
      <c r="I42" s="76"/>
    </row>
    <row r="43" spans="1:9" x14ac:dyDescent="0.3">
      <c r="A43" s="66" t="s">
        <v>185</v>
      </c>
      <c r="B43" s="72" t="s">
        <v>202</v>
      </c>
      <c r="C43" s="72"/>
      <c r="D43" s="72" t="s">
        <v>21</v>
      </c>
      <c r="E43" s="72" t="s">
        <v>263</v>
      </c>
      <c r="F43" s="72"/>
      <c r="G43" s="72" t="s">
        <v>21</v>
      </c>
      <c r="H43" s="78" t="s">
        <v>278</v>
      </c>
      <c r="I43" s="76"/>
    </row>
    <row r="44" spans="1:9" x14ac:dyDescent="0.3">
      <c r="A44" s="66" t="s">
        <v>186</v>
      </c>
      <c r="B44" s="72" t="s">
        <v>214</v>
      </c>
      <c r="C44" s="72"/>
      <c r="D44" s="72" t="s">
        <v>21</v>
      </c>
      <c r="E44" s="72" t="s">
        <v>264</v>
      </c>
      <c r="F44" s="72"/>
      <c r="G44" s="72" t="s">
        <v>21</v>
      </c>
      <c r="H44" s="78" t="s">
        <v>300</v>
      </c>
      <c r="I44" s="76"/>
    </row>
    <row r="45" spans="1:9" x14ac:dyDescent="0.3">
      <c r="A45" s="66" t="s">
        <v>187</v>
      </c>
      <c r="B45" s="72" t="s">
        <v>218</v>
      </c>
      <c r="C45" s="72"/>
      <c r="D45" s="72" t="s">
        <v>21</v>
      </c>
      <c r="E45" s="72" t="s">
        <v>265</v>
      </c>
      <c r="F45" s="72"/>
      <c r="G45" s="72" t="s">
        <v>232</v>
      </c>
      <c r="H45" s="78" t="s">
        <v>278</v>
      </c>
      <c r="I45" s="76"/>
    </row>
    <row r="46" spans="1:9" x14ac:dyDescent="0.3">
      <c r="A46" s="66" t="s">
        <v>188</v>
      </c>
      <c r="B46" s="72" t="s">
        <v>219</v>
      </c>
      <c r="C46" s="72"/>
      <c r="D46" s="72" t="s">
        <v>21</v>
      </c>
      <c r="E46" s="72" t="s">
        <v>266</v>
      </c>
      <c r="F46" s="72"/>
      <c r="G46" s="72" t="s">
        <v>21</v>
      </c>
      <c r="H46" s="78" t="s">
        <v>298</v>
      </c>
      <c r="I46" s="76"/>
    </row>
    <row r="47" spans="1:9" x14ac:dyDescent="0.3">
      <c r="A47" s="66" t="s">
        <v>189</v>
      </c>
      <c r="B47" s="72" t="s">
        <v>220</v>
      </c>
      <c r="C47" s="72"/>
      <c r="D47" s="72" t="s">
        <v>21</v>
      </c>
      <c r="E47" s="72" t="s">
        <v>266</v>
      </c>
      <c r="F47" s="72"/>
      <c r="G47" s="72" t="s">
        <v>276</v>
      </c>
      <c r="H47" s="78" t="s">
        <v>278</v>
      </c>
      <c r="I47" s="76"/>
    </row>
    <row r="48" spans="1:9" ht="31.2" x14ac:dyDescent="0.3">
      <c r="A48" s="66" t="s">
        <v>190</v>
      </c>
      <c r="B48" s="72" t="s">
        <v>211</v>
      </c>
      <c r="C48" s="72"/>
      <c r="D48" s="72" t="s">
        <v>21</v>
      </c>
      <c r="E48" s="72" t="s">
        <v>267</v>
      </c>
      <c r="F48" s="72"/>
      <c r="G48" s="72" t="s">
        <v>21</v>
      </c>
      <c r="H48" s="78" t="s">
        <v>301</v>
      </c>
      <c r="I48" s="76"/>
    </row>
    <row r="49" spans="1:9" x14ac:dyDescent="0.3">
      <c r="A49" s="66" t="s">
        <v>191</v>
      </c>
      <c r="B49" s="72" t="s">
        <v>216</v>
      </c>
      <c r="C49" s="72"/>
      <c r="D49" s="72" t="s">
        <v>21</v>
      </c>
      <c r="E49" s="72" t="s">
        <v>268</v>
      </c>
      <c r="F49" s="72"/>
      <c r="G49" s="72" t="s">
        <v>21</v>
      </c>
      <c r="H49" s="78" t="s">
        <v>302</v>
      </c>
      <c r="I49" s="76"/>
    </row>
    <row r="50" spans="1:9" x14ac:dyDescent="0.3">
      <c r="A50" s="66" t="s">
        <v>192</v>
      </c>
      <c r="B50" s="72" t="s">
        <v>202</v>
      </c>
      <c r="C50" s="72"/>
      <c r="D50" s="72" t="s">
        <v>21</v>
      </c>
      <c r="E50" s="72" t="s">
        <v>269</v>
      </c>
      <c r="F50" s="72"/>
      <c r="G50" s="72" t="s">
        <v>21</v>
      </c>
      <c r="H50" s="78" t="s">
        <v>278</v>
      </c>
      <c r="I50" s="76"/>
    </row>
    <row r="51" spans="1:9" x14ac:dyDescent="0.3">
      <c r="A51" s="66" t="s">
        <v>193</v>
      </c>
      <c r="B51" s="72" t="s">
        <v>202</v>
      </c>
      <c r="C51" s="72"/>
      <c r="D51" s="72" t="s">
        <v>21</v>
      </c>
      <c r="E51" s="72" t="s">
        <v>270</v>
      </c>
      <c r="F51" s="72"/>
      <c r="G51" s="72" t="s">
        <v>21</v>
      </c>
      <c r="H51" s="78" t="s">
        <v>278</v>
      </c>
      <c r="I51" s="76"/>
    </row>
    <row r="52" spans="1:9" x14ac:dyDescent="0.3">
      <c r="A52" s="66" t="s">
        <v>194</v>
      </c>
      <c r="B52" s="72" t="s">
        <v>221</v>
      </c>
      <c r="C52" s="72"/>
      <c r="D52" s="72" t="s">
        <v>21</v>
      </c>
      <c r="E52" s="72" t="s">
        <v>271</v>
      </c>
      <c r="F52" s="72"/>
      <c r="G52" s="72" t="s">
        <v>21</v>
      </c>
      <c r="H52" s="78" t="s">
        <v>303</v>
      </c>
      <c r="I52" s="76"/>
    </row>
    <row r="53" spans="1:9" x14ac:dyDescent="0.3">
      <c r="A53" s="66" t="s">
        <v>195</v>
      </c>
      <c r="B53" s="72" t="s">
        <v>202</v>
      </c>
      <c r="C53" s="72"/>
      <c r="D53" s="72" t="s">
        <v>21</v>
      </c>
      <c r="E53" s="72" t="s">
        <v>272</v>
      </c>
      <c r="F53" s="72"/>
      <c r="G53" s="72" t="s">
        <v>21</v>
      </c>
      <c r="H53" s="78" t="s">
        <v>304</v>
      </c>
      <c r="I53" s="76"/>
    </row>
    <row r="54" spans="1:9" x14ac:dyDescent="0.3">
      <c r="A54" s="66" t="s">
        <v>196</v>
      </c>
      <c r="B54" s="72" t="s">
        <v>215</v>
      </c>
      <c r="C54" s="72"/>
      <c r="D54" s="72" t="s">
        <v>21</v>
      </c>
      <c r="E54" s="72" t="s">
        <v>273</v>
      </c>
      <c r="F54" s="72"/>
      <c r="G54" s="72" t="s">
        <v>21</v>
      </c>
      <c r="H54" s="78" t="s">
        <v>305</v>
      </c>
      <c r="I54" s="76"/>
    </row>
    <row r="55" spans="1:9" x14ac:dyDescent="0.3">
      <c r="A55" s="66" t="s">
        <v>197</v>
      </c>
      <c r="B55" s="72" t="s">
        <v>208</v>
      </c>
      <c r="C55" s="72"/>
      <c r="D55" s="72" t="s">
        <v>21</v>
      </c>
      <c r="E55" s="72" t="s">
        <v>255</v>
      </c>
      <c r="F55" s="72"/>
      <c r="G55" s="72" t="s">
        <v>232</v>
      </c>
      <c r="H55" s="78" t="s">
        <v>291</v>
      </c>
      <c r="I55" s="76"/>
    </row>
    <row r="56" spans="1:9" x14ac:dyDescent="0.3">
      <c r="A56" s="69" t="s">
        <v>198</v>
      </c>
      <c r="B56" s="74" t="s">
        <v>215</v>
      </c>
      <c r="C56" s="74"/>
      <c r="D56" s="74" t="s">
        <v>21</v>
      </c>
      <c r="E56" s="74" t="s">
        <v>235</v>
      </c>
      <c r="F56" s="74"/>
      <c r="G56" s="74" t="s">
        <v>232</v>
      </c>
      <c r="H56" s="81" t="s">
        <v>291</v>
      </c>
      <c r="I56" s="85"/>
    </row>
    <row r="57" spans="1:9" x14ac:dyDescent="0.3">
      <c r="A57" t="s">
        <v>199</v>
      </c>
      <c r="H57" s="76"/>
      <c r="I57" s="76"/>
    </row>
  </sheetData>
  <mergeCells count="1">
    <mergeCell ref="A4: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topLeftCell="A4" workbookViewId="0">
      <selection activeCell="A3" sqref="A3:XFD3"/>
    </sheetView>
  </sheetViews>
  <sheetFormatPr defaultRowHeight="15.6" x14ac:dyDescent="0.3"/>
  <cols>
    <col min="1" max="1" width="2.59765625" bestFit="1" customWidth="1"/>
    <col min="2" max="2" width="10.59765625" customWidth="1"/>
    <col min="3" max="3" width="3.5" bestFit="1" customWidth="1"/>
    <col min="4" max="5" width="7" bestFit="1" customWidth="1"/>
    <col min="6" max="6" width="8" bestFit="1" customWidth="1"/>
    <col min="7" max="9" width="7" bestFit="1" customWidth="1"/>
    <col min="10" max="15" width="5.3984375" bestFit="1" customWidth="1"/>
  </cols>
  <sheetData>
    <row r="1" spans="1:15" x14ac:dyDescent="0.3">
      <c r="A1" s="62" t="s">
        <v>48</v>
      </c>
      <c r="B1" s="86"/>
      <c r="C1" s="86"/>
      <c r="D1" s="86"/>
      <c r="E1" s="86"/>
      <c r="F1" s="86"/>
      <c r="G1" s="86"/>
      <c r="H1" s="86"/>
      <c r="I1" s="86"/>
      <c r="J1" s="86"/>
      <c r="K1" s="86"/>
      <c r="L1" s="86"/>
      <c r="M1" s="86"/>
      <c r="N1" s="86"/>
      <c r="O1" s="86"/>
    </row>
    <row r="2" spans="1:15" ht="30" x14ac:dyDescent="0.3">
      <c r="A2" s="63" t="s">
        <v>146</v>
      </c>
      <c r="B2" s="86"/>
      <c r="C2" s="86"/>
      <c r="D2" s="86"/>
      <c r="E2" s="86"/>
      <c r="F2" s="86"/>
      <c r="G2" s="86"/>
      <c r="H2" s="86"/>
      <c r="I2" s="86"/>
      <c r="J2" s="86"/>
      <c r="K2" s="86"/>
      <c r="L2" s="86"/>
      <c r="M2" s="86"/>
      <c r="N2" s="86"/>
      <c r="O2" s="86"/>
    </row>
    <row r="3" spans="1:15" ht="30" x14ac:dyDescent="0.3">
      <c r="A3" s="124" t="s">
        <v>62</v>
      </c>
      <c r="B3" s="63"/>
      <c r="C3" s="63"/>
      <c r="D3" s="63"/>
      <c r="E3" s="63"/>
      <c r="F3" s="63"/>
      <c r="G3" s="63"/>
      <c r="H3" s="63"/>
    </row>
    <row r="4" spans="1:15" x14ac:dyDescent="0.3">
      <c r="A4" s="137" t="s">
        <v>308</v>
      </c>
      <c r="B4" s="137"/>
      <c r="C4" s="137"/>
      <c r="D4" s="137"/>
      <c r="E4" s="137"/>
      <c r="F4" s="137"/>
      <c r="G4" s="137"/>
      <c r="H4" s="137"/>
      <c r="I4" s="137"/>
      <c r="J4" s="137"/>
      <c r="K4" s="137"/>
      <c r="L4" s="137"/>
      <c r="M4" s="137"/>
      <c r="N4" s="137"/>
      <c r="O4" s="137"/>
    </row>
    <row r="5" spans="1:15" x14ac:dyDescent="0.3">
      <c r="A5" s="87" t="s">
        <v>309</v>
      </c>
      <c r="B5" s="88" t="s">
        <v>310</v>
      </c>
      <c r="C5" s="88" t="s">
        <v>311</v>
      </c>
      <c r="D5" s="138" t="s">
        <v>312</v>
      </c>
      <c r="E5" s="138"/>
      <c r="F5" s="138"/>
      <c r="G5" s="138"/>
      <c r="H5" s="138"/>
      <c r="I5" s="138"/>
      <c r="J5" s="138"/>
      <c r="K5" s="138"/>
      <c r="L5" s="138"/>
      <c r="M5" s="138"/>
      <c r="N5" s="138"/>
      <c r="O5" s="138"/>
    </row>
    <row r="6" spans="1:15" x14ac:dyDescent="0.3">
      <c r="A6" s="86">
        <v>1</v>
      </c>
      <c r="B6" s="89" t="s">
        <v>313</v>
      </c>
      <c r="C6" s="89">
        <v>6</v>
      </c>
      <c r="D6" s="90" t="s">
        <v>314</v>
      </c>
      <c r="E6" s="90" t="s">
        <v>315</v>
      </c>
      <c r="F6" s="90" t="s">
        <v>316</v>
      </c>
      <c r="G6" s="90" t="s">
        <v>317</v>
      </c>
      <c r="H6" s="90" t="s">
        <v>318</v>
      </c>
      <c r="I6" s="90" t="s">
        <v>319</v>
      </c>
      <c r="J6" s="90"/>
      <c r="K6" s="90"/>
      <c r="L6" s="90"/>
      <c r="M6" s="90"/>
      <c r="N6" s="90"/>
      <c r="O6" s="90"/>
    </row>
    <row r="7" spans="1:15" x14ac:dyDescent="0.3">
      <c r="A7" s="86">
        <v>2</v>
      </c>
      <c r="B7" s="89" t="s">
        <v>320</v>
      </c>
      <c r="C7" s="89">
        <v>6</v>
      </c>
      <c r="D7" s="90">
        <v>1019</v>
      </c>
      <c r="E7" s="90">
        <v>2563</v>
      </c>
      <c r="F7" s="90">
        <v>4981</v>
      </c>
      <c r="G7" s="90">
        <v>6368</v>
      </c>
      <c r="H7" s="90">
        <v>6939</v>
      </c>
      <c r="I7" s="90">
        <v>7845</v>
      </c>
      <c r="J7" s="90"/>
      <c r="K7" s="90"/>
      <c r="L7" s="90"/>
      <c r="M7" s="90"/>
      <c r="N7" s="90"/>
      <c r="O7" s="90"/>
    </row>
    <row r="8" spans="1:15" x14ac:dyDescent="0.3">
      <c r="A8" s="86">
        <v>3</v>
      </c>
      <c r="B8" s="89" t="s">
        <v>321</v>
      </c>
      <c r="C8" s="89">
        <v>12</v>
      </c>
      <c r="D8" s="90">
        <v>1059</v>
      </c>
      <c r="E8" s="90">
        <v>2074</v>
      </c>
      <c r="F8" s="90">
        <v>2318</v>
      </c>
      <c r="G8" s="90">
        <v>3610</v>
      </c>
      <c r="H8" s="90">
        <v>4384</v>
      </c>
      <c r="I8" s="90">
        <v>4551</v>
      </c>
      <c r="J8" s="90">
        <v>4623</v>
      </c>
      <c r="K8" s="90">
        <v>6837</v>
      </c>
      <c r="L8" s="90">
        <v>7483</v>
      </c>
      <c r="M8" s="90">
        <v>7514</v>
      </c>
      <c r="N8" s="90">
        <v>7565</v>
      </c>
      <c r="O8" s="90">
        <v>7617</v>
      </c>
    </row>
    <row r="9" spans="1:15" x14ac:dyDescent="0.3">
      <c r="A9" s="86">
        <v>4</v>
      </c>
      <c r="B9" s="89" t="s">
        <v>320</v>
      </c>
      <c r="C9" s="89">
        <v>3</v>
      </c>
      <c r="D9" s="90">
        <v>1289</v>
      </c>
      <c r="E9" s="90">
        <v>1746</v>
      </c>
      <c r="F9" s="90">
        <v>2073</v>
      </c>
      <c r="G9" s="90"/>
      <c r="H9" s="90"/>
      <c r="I9" s="90"/>
      <c r="J9" s="90"/>
      <c r="K9" s="90"/>
      <c r="L9" s="90"/>
      <c r="M9" s="90"/>
      <c r="N9" s="90"/>
      <c r="O9" s="90"/>
    </row>
    <row r="10" spans="1:15" x14ac:dyDescent="0.3">
      <c r="A10" s="86">
        <v>5</v>
      </c>
      <c r="B10" s="89" t="s">
        <v>322</v>
      </c>
      <c r="C10" s="89">
        <v>4</v>
      </c>
      <c r="D10" s="90" t="s">
        <v>323</v>
      </c>
      <c r="E10" s="90">
        <v>4986</v>
      </c>
      <c r="F10" s="90" t="s">
        <v>324</v>
      </c>
      <c r="G10" s="90" t="s">
        <v>325</v>
      </c>
      <c r="H10" s="90"/>
      <c r="I10" s="90"/>
      <c r="J10" s="90"/>
      <c r="K10" s="90"/>
      <c r="L10" s="90"/>
      <c r="M10" s="90"/>
      <c r="N10" s="90"/>
      <c r="O10" s="90"/>
    </row>
    <row r="11" spans="1:15" x14ac:dyDescent="0.3">
      <c r="A11" s="86">
        <v>6</v>
      </c>
      <c r="B11" s="89" t="s">
        <v>313</v>
      </c>
      <c r="C11" s="89" t="s">
        <v>215</v>
      </c>
      <c r="D11" s="90" t="s">
        <v>326</v>
      </c>
      <c r="E11" s="90" t="s">
        <v>327</v>
      </c>
      <c r="F11" s="90" t="s">
        <v>328</v>
      </c>
      <c r="G11" s="90" t="s">
        <v>329</v>
      </c>
      <c r="H11" s="90"/>
      <c r="I11" s="90"/>
      <c r="J11" s="90"/>
      <c r="K11" s="90"/>
      <c r="L11" s="90"/>
      <c r="M11" s="90"/>
      <c r="N11" s="90"/>
      <c r="O11" s="90"/>
    </row>
    <row r="12" spans="1:15" x14ac:dyDescent="0.3">
      <c r="A12" s="86"/>
      <c r="B12" s="86"/>
      <c r="C12" s="86">
        <v>1</v>
      </c>
      <c r="D12" s="91" t="s">
        <v>330</v>
      </c>
      <c r="E12" s="86"/>
      <c r="F12" s="86"/>
      <c r="G12" s="86"/>
      <c r="H12" s="86"/>
      <c r="I12" s="86"/>
      <c r="J12" s="86"/>
      <c r="K12" s="86"/>
      <c r="L12" s="86"/>
      <c r="M12" s="86"/>
      <c r="N12" s="86"/>
      <c r="O12" s="86"/>
    </row>
    <row r="13" spans="1:15" x14ac:dyDescent="0.3">
      <c r="A13" s="86"/>
      <c r="B13" s="86"/>
      <c r="C13" s="86">
        <v>1</v>
      </c>
      <c r="D13" s="91">
        <v>2128</v>
      </c>
      <c r="E13" s="86"/>
      <c r="F13" s="86"/>
      <c r="G13" s="86"/>
      <c r="H13" s="86"/>
      <c r="I13" s="86"/>
      <c r="J13" s="86"/>
      <c r="K13" s="86"/>
      <c r="L13" s="86"/>
      <c r="M13" s="86"/>
      <c r="N13" s="86"/>
      <c r="O13" s="86"/>
    </row>
    <row r="14" spans="1:15" x14ac:dyDescent="0.3">
      <c r="A14" s="86"/>
      <c r="B14" s="86" t="s">
        <v>331</v>
      </c>
      <c r="C14" s="86">
        <v>1</v>
      </c>
      <c r="D14" s="91" t="s">
        <v>332</v>
      </c>
      <c r="E14" s="86"/>
      <c r="F14" s="86"/>
      <c r="G14" s="86"/>
      <c r="H14" s="86"/>
      <c r="I14" s="86"/>
      <c r="J14" s="86"/>
      <c r="K14" s="86"/>
      <c r="L14" s="86"/>
      <c r="M14" s="86"/>
      <c r="N14" s="86"/>
      <c r="O14" s="86"/>
    </row>
    <row r="15" spans="1:15" x14ac:dyDescent="0.3">
      <c r="A15" s="86"/>
      <c r="B15" s="86" t="s">
        <v>333</v>
      </c>
      <c r="C15" s="86">
        <v>1</v>
      </c>
      <c r="D15" s="91">
        <v>7435</v>
      </c>
      <c r="E15" s="86"/>
      <c r="F15" s="86"/>
      <c r="G15" s="86"/>
      <c r="H15" s="86"/>
      <c r="I15" s="86"/>
      <c r="J15" s="86"/>
      <c r="K15" s="86"/>
      <c r="L15" s="86"/>
      <c r="M15" s="86"/>
      <c r="N15" s="86"/>
      <c r="O15" s="86"/>
    </row>
    <row r="16" spans="1:15" x14ac:dyDescent="0.3">
      <c r="A16" s="92"/>
      <c r="B16" s="92" t="s">
        <v>334</v>
      </c>
      <c r="C16" s="92">
        <v>1</v>
      </c>
      <c r="D16" s="93" t="s">
        <v>335</v>
      </c>
      <c r="E16" s="92"/>
      <c r="F16" s="92"/>
      <c r="G16" s="92"/>
      <c r="H16" s="92"/>
      <c r="I16" s="92"/>
      <c r="J16" s="92"/>
      <c r="K16" s="92"/>
      <c r="L16" s="92"/>
      <c r="M16" s="92"/>
      <c r="N16" s="92"/>
      <c r="O16" s="92"/>
    </row>
    <row r="17" spans="1:15" x14ac:dyDescent="0.3">
      <c r="A17" s="94" t="s">
        <v>336</v>
      </c>
      <c r="B17" s="94"/>
      <c r="C17" s="95"/>
      <c r="D17" s="94"/>
      <c r="E17" s="94"/>
      <c r="F17" s="94"/>
      <c r="G17" s="94"/>
      <c r="H17" s="94"/>
      <c r="I17" s="94"/>
      <c r="J17" s="94"/>
      <c r="K17" s="94"/>
      <c r="L17" s="94"/>
      <c r="M17" s="94"/>
      <c r="N17" s="94"/>
      <c r="O17" s="94"/>
    </row>
  </sheetData>
  <mergeCells count="2">
    <mergeCell ref="A4:O4"/>
    <mergeCell ref="D5:O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A3" sqref="A3:XFD3"/>
    </sheetView>
  </sheetViews>
  <sheetFormatPr defaultRowHeight="15.6" x14ac:dyDescent="0.3"/>
  <cols>
    <col min="1" max="1" width="18.5" bestFit="1" customWidth="1"/>
    <col min="2" max="2" width="19.5" bestFit="1" customWidth="1"/>
    <col min="3" max="3" width="65.09765625" bestFit="1" customWidth="1"/>
  </cols>
  <sheetData>
    <row r="1" spans="1:8" x14ac:dyDescent="0.3">
      <c r="A1" s="62" t="s">
        <v>48</v>
      </c>
      <c r="B1" s="86"/>
      <c r="C1" s="86"/>
      <c r="D1" s="86"/>
    </row>
    <row r="2" spans="1:8" ht="30" x14ac:dyDescent="0.3">
      <c r="A2" s="63" t="s">
        <v>146</v>
      </c>
      <c r="B2" s="86"/>
      <c r="C2" s="86"/>
      <c r="D2" s="86"/>
    </row>
    <row r="3" spans="1:8" ht="30" x14ac:dyDescent="0.3">
      <c r="A3" s="124" t="s">
        <v>62</v>
      </c>
      <c r="B3" s="63"/>
      <c r="C3" s="63"/>
      <c r="D3" s="63"/>
      <c r="E3" s="63"/>
      <c r="F3" s="63"/>
      <c r="G3" s="63"/>
      <c r="H3" s="63"/>
    </row>
    <row r="4" spans="1:8" x14ac:dyDescent="0.3">
      <c r="A4" s="139" t="s">
        <v>337</v>
      </c>
      <c r="B4" s="139"/>
      <c r="C4" s="139"/>
      <c r="D4" s="61"/>
    </row>
    <row r="5" spans="1:8" x14ac:dyDescent="0.3">
      <c r="A5" s="96" t="s">
        <v>338</v>
      </c>
      <c r="B5" s="97" t="s">
        <v>339</v>
      </c>
      <c r="C5" s="97" t="s">
        <v>340</v>
      </c>
      <c r="D5" s="41"/>
    </row>
    <row r="6" spans="1:8" x14ac:dyDescent="0.3">
      <c r="A6" s="90" t="s">
        <v>341</v>
      </c>
      <c r="B6" s="86" t="s">
        <v>342</v>
      </c>
      <c r="C6" s="86" t="s">
        <v>343</v>
      </c>
    </row>
    <row r="7" spans="1:8" x14ac:dyDescent="0.3">
      <c r="A7" s="90" t="s">
        <v>344</v>
      </c>
      <c r="B7" s="86" t="s">
        <v>345</v>
      </c>
      <c r="C7" s="86" t="s">
        <v>346</v>
      </c>
    </row>
    <row r="8" spans="1:8" x14ac:dyDescent="0.3">
      <c r="A8" s="91">
        <v>1018</v>
      </c>
      <c r="B8" s="86" t="s">
        <v>342</v>
      </c>
      <c r="C8" s="86" t="s">
        <v>347</v>
      </c>
    </row>
    <row r="9" spans="1:8" x14ac:dyDescent="0.3">
      <c r="A9" s="91">
        <v>1791</v>
      </c>
      <c r="B9" s="86" t="s">
        <v>348</v>
      </c>
      <c r="C9" s="86" t="s">
        <v>349</v>
      </c>
    </row>
    <row r="10" spans="1:8" x14ac:dyDescent="0.3">
      <c r="A10" s="91">
        <v>2317</v>
      </c>
      <c r="B10" s="86" t="s">
        <v>342</v>
      </c>
      <c r="C10" s="86" t="s">
        <v>350</v>
      </c>
    </row>
    <row r="11" spans="1:8" x14ac:dyDescent="0.3">
      <c r="A11" s="91">
        <v>2562</v>
      </c>
      <c r="B11" s="86" t="s">
        <v>342</v>
      </c>
      <c r="C11" s="86" t="s">
        <v>351</v>
      </c>
    </row>
    <row r="12" spans="1:8" x14ac:dyDescent="0.3">
      <c r="A12" s="91">
        <v>2694</v>
      </c>
      <c r="B12" s="86" t="s">
        <v>345</v>
      </c>
      <c r="C12" s="86" t="s">
        <v>352</v>
      </c>
    </row>
    <row r="13" spans="1:8" x14ac:dyDescent="0.3">
      <c r="A13" s="91">
        <v>3611</v>
      </c>
      <c r="B13" s="86" t="s">
        <v>342</v>
      </c>
      <c r="C13" s="86" t="s">
        <v>353</v>
      </c>
    </row>
    <row r="14" spans="1:8" x14ac:dyDescent="0.3">
      <c r="A14" s="91">
        <v>4985</v>
      </c>
      <c r="B14" s="86" t="s">
        <v>342</v>
      </c>
      <c r="C14" s="86" t="s">
        <v>354</v>
      </c>
    </row>
    <row r="15" spans="1:8" x14ac:dyDescent="0.3">
      <c r="A15" s="91">
        <v>5586</v>
      </c>
      <c r="B15" s="86" t="s">
        <v>355</v>
      </c>
      <c r="C15" s="86" t="s">
        <v>356</v>
      </c>
    </row>
    <row r="16" spans="1:8" x14ac:dyDescent="0.3">
      <c r="A16" s="91">
        <v>5587</v>
      </c>
      <c r="B16" s="86" t="s">
        <v>355</v>
      </c>
      <c r="C16" s="86" t="s">
        <v>356</v>
      </c>
    </row>
    <row r="17" spans="1:4" x14ac:dyDescent="0.3">
      <c r="A17" s="91">
        <v>6367</v>
      </c>
      <c r="B17" s="86" t="s">
        <v>342</v>
      </c>
      <c r="C17" s="86" t="s">
        <v>349</v>
      </c>
    </row>
    <row r="18" spans="1:4" x14ac:dyDescent="0.3">
      <c r="A18" s="91">
        <v>6602</v>
      </c>
      <c r="B18" s="86" t="s">
        <v>342</v>
      </c>
      <c r="C18" s="86" t="s">
        <v>357</v>
      </c>
    </row>
    <row r="19" spans="1:4" x14ac:dyDescent="0.3">
      <c r="A19" s="91">
        <v>6639</v>
      </c>
      <c r="B19" s="86" t="s">
        <v>358</v>
      </c>
      <c r="C19" s="86" t="s">
        <v>359</v>
      </c>
    </row>
    <row r="20" spans="1:4" x14ac:dyDescent="0.3">
      <c r="A20" s="91">
        <v>6687</v>
      </c>
      <c r="B20" s="86" t="s">
        <v>360</v>
      </c>
      <c r="C20" s="86" t="s">
        <v>361</v>
      </c>
    </row>
    <row r="21" spans="1:4" x14ac:dyDescent="0.3">
      <c r="A21" s="91">
        <v>6735</v>
      </c>
      <c r="B21" s="86" t="s">
        <v>355</v>
      </c>
      <c r="C21" s="86" t="s">
        <v>362</v>
      </c>
    </row>
    <row r="22" spans="1:4" x14ac:dyDescent="0.3">
      <c r="A22" s="91">
        <v>7192</v>
      </c>
      <c r="B22" s="86" t="s">
        <v>360</v>
      </c>
      <c r="C22" s="86" t="s">
        <v>363</v>
      </c>
    </row>
    <row r="23" spans="1:4" x14ac:dyDescent="0.3">
      <c r="A23" s="91">
        <v>7201</v>
      </c>
      <c r="B23" s="98" t="s">
        <v>360</v>
      </c>
      <c r="C23" s="86" t="s">
        <v>364</v>
      </c>
    </row>
    <row r="24" spans="1:4" x14ac:dyDescent="0.3">
      <c r="A24" s="91">
        <v>7235</v>
      </c>
      <c r="B24" s="98" t="s">
        <v>360</v>
      </c>
      <c r="C24" s="86" t="s">
        <v>365</v>
      </c>
    </row>
    <row r="25" spans="1:4" x14ac:dyDescent="0.3">
      <c r="A25" s="93">
        <v>7637</v>
      </c>
      <c r="B25" s="92" t="s">
        <v>342</v>
      </c>
      <c r="C25" s="92" t="s">
        <v>353</v>
      </c>
      <c r="D25" s="99"/>
    </row>
    <row r="26" spans="1:4" x14ac:dyDescent="0.3">
      <c r="A26" s="40" t="s">
        <v>366</v>
      </c>
    </row>
  </sheetData>
  <mergeCells count="1">
    <mergeCell ref="A4:C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A3" sqref="A3:XFD3"/>
    </sheetView>
  </sheetViews>
  <sheetFormatPr defaultRowHeight="15.6" x14ac:dyDescent="0.3"/>
  <cols>
    <col min="1" max="1" width="11" customWidth="1"/>
    <col min="2" max="2" width="14.5" customWidth="1"/>
    <col min="3" max="3" width="15.69921875" customWidth="1"/>
    <col min="4" max="4" width="11.69921875" customWidth="1"/>
    <col min="5" max="6" width="0" hidden="1" customWidth="1"/>
    <col min="7" max="7" width="10.8984375"/>
  </cols>
  <sheetData>
    <row r="1" spans="1:8" x14ac:dyDescent="0.3">
      <c r="A1" s="12" t="s">
        <v>48</v>
      </c>
      <c r="B1" s="12"/>
      <c r="C1" s="12"/>
      <c r="D1" s="12"/>
      <c r="E1" s="12"/>
      <c r="F1" s="12"/>
      <c r="G1" s="12"/>
    </row>
    <row r="2" spans="1:8" ht="30" x14ac:dyDescent="0.3">
      <c r="A2" s="13" t="s">
        <v>61</v>
      </c>
      <c r="B2" s="13"/>
      <c r="C2" s="13"/>
      <c r="D2" s="13"/>
      <c r="E2" s="13"/>
      <c r="F2" s="13"/>
      <c r="G2" s="13"/>
    </row>
    <row r="3" spans="1:8" ht="30" x14ac:dyDescent="0.3">
      <c r="A3" s="124" t="s">
        <v>62</v>
      </c>
      <c r="B3" s="63"/>
      <c r="C3" s="63"/>
      <c r="D3" s="63"/>
      <c r="E3" s="63"/>
      <c r="F3" s="63"/>
      <c r="G3" s="63"/>
      <c r="H3" s="63"/>
    </row>
    <row r="4" spans="1:8" ht="15.75" customHeight="1" x14ac:dyDescent="0.3">
      <c r="A4" s="137" t="s">
        <v>367</v>
      </c>
      <c r="B4" s="137"/>
      <c r="C4" s="137"/>
      <c r="D4" s="137"/>
      <c r="E4" s="137"/>
      <c r="F4" s="137"/>
      <c r="G4" s="137"/>
    </row>
    <row r="5" spans="1:8" x14ac:dyDescent="0.3">
      <c r="A5" s="100" t="s">
        <v>368</v>
      </c>
      <c r="B5" s="100" t="s">
        <v>369</v>
      </c>
      <c r="C5" s="100" t="s">
        <v>370</v>
      </c>
      <c r="D5" s="100" t="s">
        <v>371</v>
      </c>
      <c r="E5" s="100"/>
      <c r="F5" s="100"/>
      <c r="G5" s="100" t="s">
        <v>372</v>
      </c>
    </row>
    <row r="6" spans="1:8" ht="31.2" x14ac:dyDescent="0.3">
      <c r="A6" s="101" t="s">
        <v>149</v>
      </c>
      <c r="B6" s="101" t="s">
        <v>373</v>
      </c>
      <c r="C6" s="101"/>
      <c r="D6" s="17">
        <v>271736</v>
      </c>
      <c r="E6" s="17" t="s">
        <v>374</v>
      </c>
      <c r="F6" s="17" t="s">
        <v>375</v>
      </c>
      <c r="G6" s="17">
        <v>292569</v>
      </c>
    </row>
    <row r="7" spans="1:8" ht="43.2" x14ac:dyDescent="0.3">
      <c r="A7" s="101"/>
      <c r="B7" s="101" t="s">
        <v>376</v>
      </c>
      <c r="C7" s="101" t="s">
        <v>377</v>
      </c>
      <c r="D7" s="17">
        <v>595050</v>
      </c>
      <c r="E7" s="17" t="s">
        <v>378</v>
      </c>
      <c r="F7" s="17" t="s">
        <v>379</v>
      </c>
      <c r="G7" s="17">
        <v>649692</v>
      </c>
    </row>
    <row r="8" spans="1:8" ht="28.8" x14ac:dyDescent="0.3">
      <c r="A8" s="101"/>
      <c r="B8" s="101" t="s">
        <v>380</v>
      </c>
      <c r="C8" s="101"/>
      <c r="D8" s="17">
        <v>1784912</v>
      </c>
      <c r="E8" s="17"/>
      <c r="F8" s="17"/>
      <c r="G8" s="17">
        <v>1832552</v>
      </c>
    </row>
    <row r="9" spans="1:8" ht="28.8" x14ac:dyDescent="0.3">
      <c r="A9" s="102"/>
      <c r="B9" s="102" t="s">
        <v>381</v>
      </c>
      <c r="C9" s="102" t="s">
        <v>382</v>
      </c>
      <c r="D9" s="103">
        <v>3031710</v>
      </c>
      <c r="E9" s="103"/>
      <c r="F9" s="103"/>
      <c r="G9" s="103">
        <v>3072921</v>
      </c>
    </row>
    <row r="10" spans="1:8" ht="28.8" x14ac:dyDescent="0.3">
      <c r="A10" s="101" t="s">
        <v>166</v>
      </c>
      <c r="B10" s="101" t="s">
        <v>383</v>
      </c>
      <c r="C10" s="101" t="s">
        <v>384</v>
      </c>
      <c r="D10" s="17">
        <v>269337</v>
      </c>
      <c r="E10" s="17"/>
      <c r="F10" s="17"/>
      <c r="G10" s="17">
        <v>311022</v>
      </c>
    </row>
    <row r="11" spans="1:8" x14ac:dyDescent="0.3">
      <c r="A11" s="101"/>
      <c r="B11" s="101" t="s">
        <v>385</v>
      </c>
      <c r="C11" s="101"/>
      <c r="D11" s="17">
        <v>269337</v>
      </c>
      <c r="E11" s="17"/>
      <c r="F11" s="17"/>
      <c r="G11" s="17">
        <v>311022</v>
      </c>
    </row>
    <row r="12" spans="1:8" x14ac:dyDescent="0.3">
      <c r="A12" s="101"/>
      <c r="B12" s="101" t="s">
        <v>373</v>
      </c>
      <c r="C12" s="101"/>
      <c r="D12" s="17">
        <v>469692</v>
      </c>
      <c r="E12" s="17"/>
      <c r="F12" s="17"/>
      <c r="G12" s="17">
        <v>490756</v>
      </c>
    </row>
    <row r="13" spans="1:8" ht="57.6" x14ac:dyDescent="0.3">
      <c r="A13" s="101"/>
      <c r="B13" s="101" t="s">
        <v>386</v>
      </c>
      <c r="C13" s="101" t="s">
        <v>387</v>
      </c>
      <c r="D13" s="17">
        <v>1602385</v>
      </c>
      <c r="E13" s="17"/>
      <c r="F13" s="17"/>
      <c r="G13" s="17">
        <v>1655180</v>
      </c>
    </row>
    <row r="14" spans="1:8" x14ac:dyDescent="0.3">
      <c r="A14" s="102"/>
      <c r="B14" s="102" t="s">
        <v>373</v>
      </c>
      <c r="C14" s="102"/>
      <c r="D14" s="103">
        <v>2361842</v>
      </c>
      <c r="E14" s="103"/>
      <c r="F14" s="103"/>
      <c r="G14" s="103">
        <v>2385861</v>
      </c>
    </row>
    <row r="15" spans="1:8" ht="43.2" x14ac:dyDescent="0.3">
      <c r="A15" s="101" t="s">
        <v>388</v>
      </c>
      <c r="B15" s="101" t="s">
        <v>376</v>
      </c>
      <c r="C15" s="101"/>
      <c r="D15" s="17">
        <v>73860</v>
      </c>
      <c r="E15" s="17"/>
      <c r="F15" s="17"/>
      <c r="G15" s="17">
        <v>117843</v>
      </c>
    </row>
    <row r="16" spans="1:8" x14ac:dyDescent="0.3">
      <c r="A16" s="101"/>
      <c r="B16" s="101" t="s">
        <v>373</v>
      </c>
      <c r="C16" s="101"/>
      <c r="D16" s="17">
        <v>423026</v>
      </c>
      <c r="E16" s="17"/>
      <c r="F16" s="17"/>
      <c r="G16" s="17">
        <v>445089</v>
      </c>
    </row>
    <row r="17" spans="1:7" x14ac:dyDescent="0.3">
      <c r="A17" s="101"/>
      <c r="B17" s="101" t="s">
        <v>389</v>
      </c>
      <c r="C17" s="101" t="s">
        <v>384</v>
      </c>
      <c r="D17" s="17">
        <v>756552</v>
      </c>
      <c r="E17" s="17"/>
      <c r="F17" s="17"/>
      <c r="G17" s="17">
        <v>767607</v>
      </c>
    </row>
    <row r="18" spans="1:7" x14ac:dyDescent="0.3">
      <c r="A18" s="101"/>
      <c r="B18" s="101" t="s">
        <v>390</v>
      </c>
      <c r="C18" s="101" t="s">
        <v>391</v>
      </c>
      <c r="D18" s="17">
        <v>922212</v>
      </c>
      <c r="E18" s="17"/>
      <c r="F18" s="17"/>
      <c r="G18" s="17">
        <v>933027</v>
      </c>
    </row>
    <row r="19" spans="1:7" x14ac:dyDescent="0.3">
      <c r="A19" s="102"/>
      <c r="B19" s="102" t="s">
        <v>392</v>
      </c>
      <c r="C19" s="104"/>
      <c r="D19" s="103">
        <v>1204336</v>
      </c>
      <c r="E19" s="103"/>
      <c r="F19" s="103"/>
      <c r="G19" s="103">
        <v>1225637</v>
      </c>
    </row>
    <row r="20" spans="1:7" x14ac:dyDescent="0.3">
      <c r="A20" s="105" t="s">
        <v>393</v>
      </c>
      <c r="B20" s="106"/>
      <c r="C20" s="106"/>
      <c r="D20" s="14"/>
      <c r="E20" s="14"/>
      <c r="F20" s="14"/>
      <c r="G20" s="14"/>
    </row>
  </sheetData>
  <mergeCells count="1">
    <mergeCell ref="A4:G4"/>
  </mergeCells>
  <hyperlinks>
    <hyperlink ref="B9" r:id="rId1" location="arylpolyene" display="http://antismash.secondarymetabolites.org/help - arylpolyene"/>
    <hyperlink ref="B8" r:id="rId2" location="t1pks" display="http://antismash.secondarymetabolites.org/help - t1pks"/>
    <hyperlink ref="A6" r:id="rId3" location="cluster-4" display="http://antismash.secondarymetabolites.org/upload/7784b778-99d3-4bc0-87b6-5e5ed73cc7ee/index.html - cluster-4"/>
    <hyperlink ref="B6" r:id="rId4" location="terpene" display="http://antismash.secondarymetabolites.org/help - terpene"/>
    <hyperlink ref="B12" r:id="rId5" location="terpene" display="http://antismash.secondarymetabolites.org/help - terpene"/>
    <hyperlink ref="B13" r:id="rId6" location="nrps" display="http://antismash.secondarymetabolites.org/help - nrps"/>
    <hyperlink ref="A10" r:id="rId7" location="cluster-7" display="http://antismash.secondarymetabolites.org/upload/7784b778-99d3-4bc0-87b6-5e5ed73cc7ee/index.html - cluster-7"/>
    <hyperlink ref="B10" r:id="rId8" location="hserlactone" display="http://antismash.secondarymetabolites.org/help - hserlactone"/>
    <hyperlink ref="B14" r:id="rId9" location="terpene" display="http://antismash.secondarymetabolites.org/help - terpene"/>
    <hyperlink ref="B11" r:id="rId10" location="phosphonate" display="http://antismash.secondarymetabolites.org/help - phosphonate"/>
    <hyperlink ref="B17" r:id="rId11" location="butyrolactone" display="http://antismash.secondarymetabolites.org/help - butyrolactone"/>
    <hyperlink ref="B18" r:id="rId12" location="bacteriocin" display="http://antismash.secondarymetabolites.org/help - bacteriocin"/>
    <hyperlink ref="B16" r:id="rId13" location="terpene" display="http://antismash.secondarymetabolites.org/help - terpene"/>
    <hyperlink ref="B19" r:id="rId14" location="nucleoside" display="http://antismash.secondarymetabolites.org/help - nucleoside"/>
    <hyperlink ref="A15" r:id="rId15" location="cluster-7" display="http://antismash.secondarymetabolites.org/upload/7784b778-99d3-4bc0-87b6-5e5ed73cc7ee/index.html - cluster-7"/>
    <hyperlink ref="B7" r:id="rId16" location="nrps" display="http://antismash.secondarymetabolites.org/help - nrp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workbookViewId="0">
      <selection activeCell="A3" sqref="A3:XFD3"/>
    </sheetView>
  </sheetViews>
  <sheetFormatPr defaultRowHeight="15.6" x14ac:dyDescent="0.3"/>
  <cols>
    <col min="1" max="1" width="22.19921875" customWidth="1"/>
    <col min="2" max="7" width="11"/>
    <col min="8" max="8" width="15" customWidth="1"/>
    <col min="9" max="16" width="11"/>
    <col min="17" max="17" width="15.19921875" customWidth="1"/>
  </cols>
  <sheetData>
    <row r="1" spans="1:17" x14ac:dyDescent="0.3">
      <c r="A1" s="62" t="s">
        <v>48</v>
      </c>
      <c r="B1" s="62"/>
      <c r="C1" s="62"/>
      <c r="D1" s="62"/>
      <c r="E1" s="62"/>
      <c r="F1" s="62"/>
      <c r="G1" s="62"/>
      <c r="H1" s="62"/>
      <c r="I1" s="62"/>
      <c r="J1" s="107"/>
      <c r="K1" s="62"/>
      <c r="L1" s="62"/>
      <c r="M1" s="62"/>
      <c r="N1" s="62"/>
      <c r="O1" s="62"/>
      <c r="P1" s="62"/>
      <c r="Q1" s="62"/>
    </row>
    <row r="2" spans="1:17" ht="30" x14ac:dyDescent="0.3">
      <c r="A2" s="63" t="s">
        <v>146</v>
      </c>
      <c r="B2" s="63"/>
      <c r="C2" s="63"/>
      <c r="D2" s="63"/>
      <c r="E2" s="63"/>
      <c r="F2" s="63"/>
      <c r="G2" s="63"/>
      <c r="H2" s="63"/>
      <c r="I2" s="63"/>
      <c r="J2" s="108"/>
      <c r="K2" s="63"/>
      <c r="L2" s="63"/>
      <c r="M2" s="63"/>
      <c r="N2" s="63"/>
      <c r="O2" s="63"/>
      <c r="P2" s="63"/>
      <c r="Q2" s="63"/>
    </row>
    <row r="3" spans="1:17" ht="30" x14ac:dyDescent="0.3">
      <c r="A3" s="124" t="s">
        <v>62</v>
      </c>
      <c r="B3" s="63"/>
      <c r="C3" s="63"/>
      <c r="D3" s="63"/>
      <c r="E3" s="63"/>
      <c r="F3" s="63"/>
      <c r="G3" s="63"/>
      <c r="H3" s="63"/>
    </row>
    <row r="4" spans="1:17" x14ac:dyDescent="0.3">
      <c r="A4" s="137" t="s">
        <v>394</v>
      </c>
      <c r="B4" s="137"/>
      <c r="C4" s="137"/>
      <c r="D4" s="137"/>
      <c r="E4" s="137"/>
      <c r="F4" s="137"/>
      <c r="G4" s="137"/>
      <c r="H4" s="137"/>
      <c r="I4" s="137"/>
      <c r="J4" s="137"/>
      <c r="K4" s="137"/>
      <c r="L4" s="137"/>
      <c r="M4" s="137"/>
      <c r="N4" s="137"/>
      <c r="O4" s="137"/>
      <c r="P4" s="137"/>
      <c r="Q4" s="61"/>
    </row>
    <row r="5" spans="1:17" x14ac:dyDescent="0.3">
      <c r="A5" s="143" t="s">
        <v>395</v>
      </c>
      <c r="B5" s="145" t="s">
        <v>396</v>
      </c>
      <c r="C5" s="145"/>
      <c r="D5" s="145"/>
      <c r="E5" s="145"/>
      <c r="F5" s="145"/>
      <c r="G5" s="145"/>
      <c r="H5" s="145"/>
      <c r="I5" s="145"/>
      <c r="J5" s="145"/>
      <c r="K5" s="145"/>
      <c r="L5" s="146" t="s">
        <v>397</v>
      </c>
      <c r="M5" s="146"/>
      <c r="N5" s="146"/>
      <c r="O5" s="146"/>
      <c r="P5" s="143" t="s">
        <v>398</v>
      </c>
      <c r="Q5" s="140" t="s">
        <v>399</v>
      </c>
    </row>
    <row r="6" spans="1:17" x14ac:dyDescent="0.3">
      <c r="A6" s="143"/>
      <c r="B6" s="142" t="s">
        <v>400</v>
      </c>
      <c r="C6" s="142"/>
      <c r="D6" s="142" t="s">
        <v>401</v>
      </c>
      <c r="E6" s="142"/>
      <c r="F6" s="142" t="s">
        <v>402</v>
      </c>
      <c r="G6" s="142"/>
      <c r="H6" s="109" t="s">
        <v>403</v>
      </c>
      <c r="I6" s="109" t="s">
        <v>404</v>
      </c>
      <c r="J6" s="142" t="s">
        <v>405</v>
      </c>
      <c r="K6" s="142"/>
      <c r="L6" s="147"/>
      <c r="M6" s="147"/>
      <c r="N6" s="147"/>
      <c r="O6" s="147"/>
      <c r="P6" s="144"/>
      <c r="Q6" s="140"/>
    </row>
    <row r="7" spans="1:17" x14ac:dyDescent="0.3">
      <c r="A7" s="144"/>
      <c r="B7" s="110" t="s">
        <v>406</v>
      </c>
      <c r="C7" s="110" t="s">
        <v>407</v>
      </c>
      <c r="D7" s="110" t="s">
        <v>408</v>
      </c>
      <c r="E7" s="110" t="s">
        <v>409</v>
      </c>
      <c r="F7" s="110" t="s">
        <v>410</v>
      </c>
      <c r="G7" s="110" t="s">
        <v>411</v>
      </c>
      <c r="H7" s="110" t="s">
        <v>412</v>
      </c>
      <c r="I7" s="110" t="s">
        <v>413</v>
      </c>
      <c r="J7" s="110" t="s">
        <v>414</v>
      </c>
      <c r="K7" s="111" t="s">
        <v>415</v>
      </c>
      <c r="L7" s="111" t="s">
        <v>416</v>
      </c>
      <c r="M7" s="111" t="s">
        <v>417</v>
      </c>
      <c r="N7" s="111" t="s">
        <v>418</v>
      </c>
      <c r="O7" s="111" t="s">
        <v>419</v>
      </c>
      <c r="P7" s="110" t="s">
        <v>420</v>
      </c>
      <c r="Q7" s="141"/>
    </row>
    <row r="8" spans="1:17" x14ac:dyDescent="0.3">
      <c r="A8" s="112" t="s">
        <v>421</v>
      </c>
      <c r="B8" s="112" t="s">
        <v>422</v>
      </c>
      <c r="C8" s="112" t="s">
        <v>422</v>
      </c>
      <c r="D8" s="112" t="s">
        <v>423</v>
      </c>
      <c r="E8" s="112" t="s">
        <v>423</v>
      </c>
      <c r="F8" s="112" t="s">
        <v>424</v>
      </c>
      <c r="G8" s="112" t="s">
        <v>424</v>
      </c>
      <c r="H8" s="112" t="s">
        <v>422</v>
      </c>
      <c r="I8" s="112" t="s">
        <v>422</v>
      </c>
      <c r="J8" s="112" t="s">
        <v>424</v>
      </c>
      <c r="K8" s="113" t="s">
        <v>425</v>
      </c>
      <c r="L8" s="113" t="s">
        <v>422</v>
      </c>
      <c r="M8" s="113" t="s">
        <v>422</v>
      </c>
      <c r="N8" s="113" t="s">
        <v>422</v>
      </c>
      <c r="O8" s="113" t="s">
        <v>422</v>
      </c>
      <c r="P8" s="112" t="s">
        <v>423</v>
      </c>
      <c r="Q8" s="112" t="s">
        <v>423</v>
      </c>
    </row>
    <row r="9" spans="1:17" x14ac:dyDescent="0.3">
      <c r="A9" s="114" t="s">
        <v>426</v>
      </c>
      <c r="B9" s="112" t="s">
        <v>422</v>
      </c>
      <c r="C9" s="112" t="s">
        <v>422</v>
      </c>
      <c r="D9" s="112" t="s">
        <v>423</v>
      </c>
      <c r="E9" s="112" t="s">
        <v>423</v>
      </c>
      <c r="F9" s="112" t="s">
        <v>423</v>
      </c>
      <c r="G9" s="112" t="s">
        <v>423</v>
      </c>
      <c r="H9" s="112" t="s">
        <v>422</v>
      </c>
      <c r="I9" s="112" t="s">
        <v>422</v>
      </c>
      <c r="J9" s="112" t="s">
        <v>423</v>
      </c>
      <c r="K9" s="113" t="s">
        <v>422</v>
      </c>
      <c r="L9" s="113" t="s">
        <v>422</v>
      </c>
      <c r="M9" s="113" t="s">
        <v>422</v>
      </c>
      <c r="N9" s="113" t="s">
        <v>422</v>
      </c>
      <c r="O9" s="113" t="s">
        <v>422</v>
      </c>
      <c r="P9" s="112" t="s">
        <v>422</v>
      </c>
      <c r="Q9" s="112" t="s">
        <v>422</v>
      </c>
    </row>
    <row r="10" spans="1:17" x14ac:dyDescent="0.3">
      <c r="A10" s="114" t="s">
        <v>427</v>
      </c>
      <c r="B10" s="112" t="s">
        <v>422</v>
      </c>
      <c r="C10" s="112" t="s">
        <v>422</v>
      </c>
      <c r="D10" s="112" t="s">
        <v>422</v>
      </c>
      <c r="E10" s="112" t="s">
        <v>422</v>
      </c>
      <c r="F10" s="112" t="s">
        <v>422</v>
      </c>
      <c r="G10" s="112" t="s">
        <v>422</v>
      </c>
      <c r="H10" s="112" t="s">
        <v>422</v>
      </c>
      <c r="I10" s="112" t="s">
        <v>422</v>
      </c>
      <c r="J10" s="112" t="s">
        <v>423</v>
      </c>
      <c r="K10" s="113" t="s">
        <v>422</v>
      </c>
      <c r="L10" s="113" t="s">
        <v>422</v>
      </c>
      <c r="M10" s="113" t="s">
        <v>422</v>
      </c>
      <c r="N10" s="113" t="s">
        <v>422</v>
      </c>
      <c r="O10" s="113" t="s">
        <v>422</v>
      </c>
      <c r="P10" s="112" t="s">
        <v>422</v>
      </c>
      <c r="Q10" s="112" t="s">
        <v>423</v>
      </c>
    </row>
    <row r="11" spans="1:17" x14ac:dyDescent="0.3">
      <c r="A11" s="114" t="s">
        <v>428</v>
      </c>
      <c r="B11" s="112" t="s">
        <v>422</v>
      </c>
      <c r="C11" s="112" t="s">
        <v>422</v>
      </c>
      <c r="D11" s="112" t="s">
        <v>422</v>
      </c>
      <c r="E11" s="112" t="s">
        <v>423</v>
      </c>
      <c r="F11" s="112" t="s">
        <v>423</v>
      </c>
      <c r="G11" s="112" t="s">
        <v>423</v>
      </c>
      <c r="H11" s="112" t="s">
        <v>422</v>
      </c>
      <c r="I11" s="112" t="s">
        <v>422</v>
      </c>
      <c r="J11" s="112" t="s">
        <v>423</v>
      </c>
      <c r="K11" s="113" t="s">
        <v>423</v>
      </c>
      <c r="L11" s="113" t="s">
        <v>422</v>
      </c>
      <c r="M11" s="113" t="s">
        <v>422</v>
      </c>
      <c r="N11" s="113" t="s">
        <v>422</v>
      </c>
      <c r="O11" s="113" t="s">
        <v>422</v>
      </c>
      <c r="P11" s="112" t="s">
        <v>24</v>
      </c>
      <c r="Q11" s="112" t="s">
        <v>423</v>
      </c>
    </row>
    <row r="12" spans="1:17" x14ac:dyDescent="0.3">
      <c r="A12" s="114" t="s">
        <v>429</v>
      </c>
      <c r="B12" s="112" t="s">
        <v>422</v>
      </c>
      <c r="C12" s="112" t="s">
        <v>422</v>
      </c>
      <c r="D12" s="112" t="s">
        <v>423</v>
      </c>
      <c r="E12" s="112" t="s">
        <v>423</v>
      </c>
      <c r="F12" s="112" t="s">
        <v>423</v>
      </c>
      <c r="G12" s="112" t="s">
        <v>423</v>
      </c>
      <c r="H12" s="112" t="s">
        <v>422</v>
      </c>
      <c r="I12" s="112" t="s">
        <v>422</v>
      </c>
      <c r="J12" s="112" t="s">
        <v>423</v>
      </c>
      <c r="K12" s="113" t="s">
        <v>423</v>
      </c>
      <c r="L12" s="113" t="s">
        <v>422</v>
      </c>
      <c r="M12" s="113" t="s">
        <v>422</v>
      </c>
      <c r="N12" s="113" t="s">
        <v>422</v>
      </c>
      <c r="O12" s="113" t="s">
        <v>422</v>
      </c>
      <c r="P12" s="112" t="s">
        <v>422</v>
      </c>
      <c r="Q12" s="112" t="s">
        <v>423</v>
      </c>
    </row>
    <row r="13" spans="1:17" x14ac:dyDescent="0.3">
      <c r="A13" s="114" t="s">
        <v>430</v>
      </c>
      <c r="B13" s="112" t="s">
        <v>422</v>
      </c>
      <c r="C13" s="112" t="s">
        <v>422</v>
      </c>
      <c r="D13" s="112" t="s">
        <v>423</v>
      </c>
      <c r="E13" s="112" t="s">
        <v>423</v>
      </c>
      <c r="F13" s="112" t="s">
        <v>423</v>
      </c>
      <c r="G13" s="112" t="s">
        <v>423</v>
      </c>
      <c r="H13" s="112" t="s">
        <v>422</v>
      </c>
      <c r="I13" s="112" t="s">
        <v>422</v>
      </c>
      <c r="J13" s="112" t="s">
        <v>423</v>
      </c>
      <c r="K13" s="113" t="s">
        <v>423</v>
      </c>
      <c r="L13" s="113" t="s">
        <v>422</v>
      </c>
      <c r="M13" s="113" t="s">
        <v>422</v>
      </c>
      <c r="N13" s="113" t="s">
        <v>422</v>
      </c>
      <c r="O13" s="113" t="s">
        <v>422</v>
      </c>
      <c r="P13" s="112" t="s">
        <v>422</v>
      </c>
      <c r="Q13" s="112" t="s">
        <v>423</v>
      </c>
    </row>
    <row r="14" spans="1:17" x14ac:dyDescent="0.3">
      <c r="A14" s="114" t="s">
        <v>431</v>
      </c>
      <c r="B14" s="112" t="s">
        <v>422</v>
      </c>
      <c r="C14" s="112" t="s">
        <v>422</v>
      </c>
      <c r="D14" s="112" t="s">
        <v>422</v>
      </c>
      <c r="E14" s="112" t="s">
        <v>423</v>
      </c>
      <c r="F14" s="112" t="s">
        <v>423</v>
      </c>
      <c r="G14" s="112" t="s">
        <v>423</v>
      </c>
      <c r="H14" s="112" t="s">
        <v>422</v>
      </c>
      <c r="I14" s="112" t="s">
        <v>422</v>
      </c>
      <c r="J14" s="112" t="s">
        <v>423</v>
      </c>
      <c r="K14" s="113" t="s">
        <v>423</v>
      </c>
      <c r="L14" s="113" t="s">
        <v>422</v>
      </c>
      <c r="M14" s="113" t="s">
        <v>422</v>
      </c>
      <c r="N14" s="113" t="s">
        <v>422</v>
      </c>
      <c r="O14" s="113" t="s">
        <v>422</v>
      </c>
      <c r="P14" s="112" t="s">
        <v>423</v>
      </c>
      <c r="Q14" s="112" t="s">
        <v>422</v>
      </c>
    </row>
    <row r="15" spans="1:17" x14ac:dyDescent="0.3">
      <c r="A15" s="114" t="s">
        <v>432</v>
      </c>
      <c r="B15" s="112" t="s">
        <v>422</v>
      </c>
      <c r="C15" s="112" t="s">
        <v>422</v>
      </c>
      <c r="D15" s="112" t="s">
        <v>422</v>
      </c>
      <c r="E15" s="112" t="s">
        <v>24</v>
      </c>
      <c r="F15" s="112" t="s">
        <v>423</v>
      </c>
      <c r="G15" s="112" t="s">
        <v>423</v>
      </c>
      <c r="H15" s="112" t="s">
        <v>422</v>
      </c>
      <c r="I15" s="112" t="s">
        <v>422</v>
      </c>
      <c r="J15" s="112" t="s">
        <v>423</v>
      </c>
      <c r="K15" s="113" t="s">
        <v>423</v>
      </c>
      <c r="L15" s="113" t="s">
        <v>422</v>
      </c>
      <c r="M15" s="113" t="s">
        <v>422</v>
      </c>
      <c r="N15" s="113" t="s">
        <v>422</v>
      </c>
      <c r="O15" s="113" t="s">
        <v>422</v>
      </c>
      <c r="P15" s="112" t="s">
        <v>423</v>
      </c>
      <c r="Q15" s="112" t="s">
        <v>423</v>
      </c>
    </row>
    <row r="16" spans="1:17" x14ac:dyDescent="0.3">
      <c r="A16" s="114" t="s">
        <v>433</v>
      </c>
      <c r="B16" s="112" t="s">
        <v>422</v>
      </c>
      <c r="C16" s="112" t="s">
        <v>422</v>
      </c>
      <c r="D16" s="112" t="s">
        <v>422</v>
      </c>
      <c r="E16" s="112" t="s">
        <v>423</v>
      </c>
      <c r="F16" s="112" t="s">
        <v>422</v>
      </c>
      <c r="G16" s="112" t="s">
        <v>422</v>
      </c>
      <c r="H16" s="112" t="s">
        <v>422</v>
      </c>
      <c r="I16" s="112" t="s">
        <v>422</v>
      </c>
      <c r="J16" s="112" t="s">
        <v>422</v>
      </c>
      <c r="K16" s="113" t="s">
        <v>422</v>
      </c>
      <c r="L16" s="113" t="s">
        <v>422</v>
      </c>
      <c r="M16" s="113" t="s">
        <v>422</v>
      </c>
      <c r="N16" s="113" t="s">
        <v>422</v>
      </c>
      <c r="O16" s="113" t="s">
        <v>422</v>
      </c>
      <c r="P16" s="112" t="s">
        <v>24</v>
      </c>
      <c r="Q16" s="112" t="s">
        <v>423</v>
      </c>
    </row>
    <row r="17" spans="1:17" x14ac:dyDescent="0.3">
      <c r="A17" s="115" t="s">
        <v>434</v>
      </c>
      <c r="B17" s="110" t="s">
        <v>422</v>
      </c>
      <c r="C17" s="110" t="s">
        <v>422</v>
      </c>
      <c r="D17" s="110" t="s">
        <v>422</v>
      </c>
      <c r="E17" s="110" t="s">
        <v>423</v>
      </c>
      <c r="F17" s="110" t="s">
        <v>423</v>
      </c>
      <c r="G17" s="110" t="s">
        <v>423</v>
      </c>
      <c r="H17" s="110" t="s">
        <v>422</v>
      </c>
      <c r="I17" s="110" t="s">
        <v>422</v>
      </c>
      <c r="J17" s="110" t="s">
        <v>423</v>
      </c>
      <c r="K17" s="111" t="s">
        <v>24</v>
      </c>
      <c r="L17" s="111" t="s">
        <v>422</v>
      </c>
      <c r="M17" s="111" t="s">
        <v>422</v>
      </c>
      <c r="N17" s="111" t="s">
        <v>422</v>
      </c>
      <c r="O17" s="111" t="s">
        <v>422</v>
      </c>
      <c r="P17" s="110" t="s">
        <v>423</v>
      </c>
      <c r="Q17" s="110" t="s">
        <v>423</v>
      </c>
    </row>
    <row r="18" spans="1:17" x14ac:dyDescent="0.3">
      <c r="A18" s="116" t="s">
        <v>435</v>
      </c>
      <c r="B18" s="116"/>
      <c r="C18" s="116"/>
      <c r="D18" s="116"/>
      <c r="E18" s="116"/>
      <c r="F18" s="116"/>
      <c r="G18" s="116"/>
      <c r="H18" s="116"/>
      <c r="I18" s="116"/>
      <c r="J18" s="116"/>
      <c r="K18" s="116"/>
      <c r="L18" s="116"/>
      <c r="M18" s="116"/>
      <c r="N18" s="116"/>
      <c r="O18" s="116"/>
      <c r="P18" s="116"/>
      <c r="Q18" s="116"/>
    </row>
  </sheetData>
  <mergeCells count="10">
    <mergeCell ref="A4:P4"/>
    <mergeCell ref="A5:A7"/>
    <mergeCell ref="B5:K5"/>
    <mergeCell ref="L5:O6"/>
    <mergeCell ref="P5:P6"/>
    <mergeCell ref="Q5:Q7"/>
    <mergeCell ref="B6:C6"/>
    <mergeCell ref="D6:E6"/>
    <mergeCell ref="F6:G6"/>
    <mergeCell ref="J6:K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tabSelected="1" workbookViewId="0">
      <selection activeCell="A3" sqref="A3:XFD3"/>
    </sheetView>
  </sheetViews>
  <sheetFormatPr defaultRowHeight="15.6" x14ac:dyDescent="0.3"/>
  <cols>
    <col min="4" max="4" width="18.5" customWidth="1"/>
    <col min="5" max="5" width="14.5" customWidth="1"/>
    <col min="6" max="6" width="11"/>
    <col min="7" max="7" width="17" customWidth="1"/>
    <col min="8" max="8" width="23.69921875" customWidth="1"/>
  </cols>
  <sheetData>
    <row r="1" spans="1:8" x14ac:dyDescent="0.3">
      <c r="A1" s="62" t="s">
        <v>48</v>
      </c>
      <c r="B1" s="62"/>
      <c r="C1" s="62"/>
      <c r="D1" s="62"/>
      <c r="E1" s="62"/>
      <c r="F1" s="62"/>
      <c r="G1" s="62"/>
      <c r="H1" s="62"/>
    </row>
    <row r="2" spans="1:8" ht="30" x14ac:dyDescent="0.3">
      <c r="A2" s="63" t="s">
        <v>146</v>
      </c>
      <c r="B2" s="63"/>
      <c r="C2" s="63"/>
      <c r="D2" s="63"/>
      <c r="E2" s="63"/>
      <c r="F2" s="63"/>
      <c r="G2" s="63"/>
      <c r="H2" s="63"/>
    </row>
    <row r="3" spans="1:8" ht="30" x14ac:dyDescent="0.3">
      <c r="A3" s="124" t="s">
        <v>62</v>
      </c>
      <c r="B3" s="63"/>
      <c r="C3" s="63"/>
      <c r="D3" s="63"/>
      <c r="E3" s="63"/>
      <c r="F3" s="63"/>
      <c r="G3" s="63"/>
      <c r="H3" s="63"/>
    </row>
    <row r="4" spans="1:8" x14ac:dyDescent="0.3">
      <c r="A4" s="137" t="s">
        <v>436</v>
      </c>
      <c r="B4" s="137"/>
      <c r="C4" s="137"/>
      <c r="D4" s="137"/>
      <c r="E4" s="137"/>
      <c r="F4" s="137"/>
      <c r="G4" s="137"/>
      <c r="H4" s="137"/>
    </row>
    <row r="5" spans="1:8" x14ac:dyDescent="0.3">
      <c r="A5" s="117" t="s">
        <v>437</v>
      </c>
      <c r="B5" s="117" t="s">
        <v>438</v>
      </c>
      <c r="C5" s="117" t="s">
        <v>439</v>
      </c>
      <c r="D5" s="117" t="s">
        <v>369</v>
      </c>
      <c r="E5" s="117" t="s">
        <v>440</v>
      </c>
      <c r="F5" s="117" t="s">
        <v>441</v>
      </c>
      <c r="G5" s="117" t="s">
        <v>442</v>
      </c>
      <c r="H5" s="118"/>
    </row>
    <row r="6" spans="1:8" x14ac:dyDescent="0.3">
      <c r="A6" s="119">
        <v>236489</v>
      </c>
      <c r="B6" s="119" t="s">
        <v>443</v>
      </c>
      <c r="C6" s="119" t="s">
        <v>444</v>
      </c>
      <c r="D6" s="119" t="s">
        <v>445</v>
      </c>
      <c r="E6" s="119" t="s">
        <v>446</v>
      </c>
      <c r="F6" s="119">
        <v>5</v>
      </c>
      <c r="G6" s="119"/>
      <c r="H6" s="120"/>
    </row>
    <row r="7" spans="1:8" x14ac:dyDescent="0.3">
      <c r="A7" s="119">
        <v>494842</v>
      </c>
      <c r="B7" s="119" t="s">
        <v>447</v>
      </c>
      <c r="C7" s="119" t="s">
        <v>448</v>
      </c>
      <c r="D7" s="119" t="s">
        <v>449</v>
      </c>
      <c r="E7" s="119" t="s">
        <v>446</v>
      </c>
      <c r="F7" s="119">
        <v>16</v>
      </c>
      <c r="G7" s="121" t="s">
        <v>450</v>
      </c>
      <c r="H7" s="120" t="s">
        <v>451</v>
      </c>
    </row>
    <row r="8" spans="1:8" x14ac:dyDescent="0.3">
      <c r="A8" s="119">
        <v>503260</v>
      </c>
      <c r="B8" s="119" t="s">
        <v>452</v>
      </c>
      <c r="C8" s="119" t="s">
        <v>453</v>
      </c>
      <c r="D8" s="119" t="s">
        <v>454</v>
      </c>
      <c r="E8" s="119" t="s">
        <v>446</v>
      </c>
      <c r="F8" s="119">
        <v>12</v>
      </c>
      <c r="G8" s="121" t="s">
        <v>455</v>
      </c>
      <c r="H8" s="120" t="s">
        <v>456</v>
      </c>
    </row>
    <row r="9" spans="1:8" ht="31.2" x14ac:dyDescent="0.3">
      <c r="A9" s="119">
        <v>518640</v>
      </c>
      <c r="B9" s="119" t="s">
        <v>457</v>
      </c>
      <c r="C9" s="119" t="s">
        <v>443</v>
      </c>
      <c r="D9" s="119" t="s">
        <v>449</v>
      </c>
      <c r="E9" s="119" t="s">
        <v>458</v>
      </c>
      <c r="F9" s="119" t="s">
        <v>21</v>
      </c>
      <c r="G9" s="121" t="s">
        <v>459</v>
      </c>
      <c r="H9" s="120" t="s">
        <v>460</v>
      </c>
    </row>
    <row r="10" spans="1:8" x14ac:dyDescent="0.3">
      <c r="A10" s="119">
        <v>665150</v>
      </c>
      <c r="B10" s="119" t="s">
        <v>461</v>
      </c>
      <c r="C10" s="119" t="s">
        <v>462</v>
      </c>
      <c r="D10" s="119" t="s">
        <v>445</v>
      </c>
      <c r="E10" s="119" t="s">
        <v>458</v>
      </c>
      <c r="F10" s="119" t="s">
        <v>463</v>
      </c>
      <c r="G10" s="121"/>
      <c r="H10" s="120"/>
    </row>
    <row r="11" spans="1:8" x14ac:dyDescent="0.3">
      <c r="A11" s="119">
        <v>969310</v>
      </c>
      <c r="B11" s="119" t="s">
        <v>464</v>
      </c>
      <c r="C11" s="119" t="s">
        <v>465</v>
      </c>
      <c r="D11" s="119" t="s">
        <v>445</v>
      </c>
      <c r="E11" s="119" t="s">
        <v>446</v>
      </c>
      <c r="F11" s="119">
        <v>11</v>
      </c>
      <c r="G11" s="121"/>
      <c r="H11" s="120"/>
    </row>
    <row r="12" spans="1:8" x14ac:dyDescent="0.3">
      <c r="A12" s="119">
        <v>1251571</v>
      </c>
      <c r="B12" s="119" t="s">
        <v>457</v>
      </c>
      <c r="C12" s="119" t="s">
        <v>466</v>
      </c>
      <c r="D12" s="119" t="s">
        <v>445</v>
      </c>
      <c r="E12" s="119" t="s">
        <v>446</v>
      </c>
      <c r="F12" s="119">
        <v>12</v>
      </c>
      <c r="G12" s="121"/>
      <c r="H12" s="120"/>
    </row>
    <row r="13" spans="1:8" ht="31.2" x14ac:dyDescent="0.3">
      <c r="A13" s="119">
        <v>1892207</v>
      </c>
      <c r="B13" s="119" t="s">
        <v>467</v>
      </c>
      <c r="C13" s="119" t="s">
        <v>468</v>
      </c>
      <c r="D13" s="119" t="s">
        <v>449</v>
      </c>
      <c r="E13" s="119" t="s">
        <v>446</v>
      </c>
      <c r="F13" s="119">
        <v>9</v>
      </c>
      <c r="G13" s="121" t="s">
        <v>469</v>
      </c>
      <c r="H13" s="120" t="s">
        <v>470</v>
      </c>
    </row>
    <row r="14" spans="1:8" x14ac:dyDescent="0.3">
      <c r="A14" s="119">
        <v>1897526</v>
      </c>
      <c r="B14" s="119"/>
      <c r="C14" s="119"/>
      <c r="D14" s="119" t="s">
        <v>471</v>
      </c>
      <c r="E14" s="119" t="s">
        <v>446</v>
      </c>
      <c r="F14" s="119"/>
      <c r="G14" s="121"/>
      <c r="H14" s="120"/>
    </row>
    <row r="15" spans="1:8" x14ac:dyDescent="0.3">
      <c r="A15" s="119">
        <v>1914723</v>
      </c>
      <c r="B15" s="119" t="s">
        <v>472</v>
      </c>
      <c r="C15" s="119" t="s">
        <v>473</v>
      </c>
      <c r="D15" s="119" t="s">
        <v>449</v>
      </c>
      <c r="E15" s="119" t="s">
        <v>458</v>
      </c>
      <c r="F15" s="119" t="s">
        <v>14</v>
      </c>
      <c r="G15" s="121" t="s">
        <v>474</v>
      </c>
      <c r="H15" s="120" t="s">
        <v>451</v>
      </c>
    </row>
    <row r="16" spans="1:8" x14ac:dyDescent="0.3">
      <c r="A16" s="119">
        <v>2004140</v>
      </c>
      <c r="B16" s="119" t="s">
        <v>475</v>
      </c>
      <c r="C16" s="119" t="s">
        <v>476</v>
      </c>
      <c r="D16" s="119" t="s">
        <v>449</v>
      </c>
      <c r="E16" s="119" t="s">
        <v>446</v>
      </c>
      <c r="F16" s="119">
        <v>9</v>
      </c>
      <c r="G16" s="121" t="s">
        <v>477</v>
      </c>
      <c r="H16" s="120" t="s">
        <v>278</v>
      </c>
    </row>
    <row r="17" spans="1:8" x14ac:dyDescent="0.3">
      <c r="A17" s="119">
        <v>2058286</v>
      </c>
      <c r="B17" s="119" t="s">
        <v>478</v>
      </c>
      <c r="C17" s="119" t="s">
        <v>479</v>
      </c>
      <c r="D17" s="119" t="s">
        <v>449</v>
      </c>
      <c r="E17" s="119" t="s">
        <v>458</v>
      </c>
      <c r="F17" s="119" t="s">
        <v>24</v>
      </c>
      <c r="G17" s="121" t="s">
        <v>480</v>
      </c>
      <c r="H17" s="120" t="s">
        <v>481</v>
      </c>
    </row>
    <row r="18" spans="1:8" x14ac:dyDescent="0.3">
      <c r="A18" s="119">
        <v>2141840</v>
      </c>
      <c r="B18" s="119" t="s">
        <v>482</v>
      </c>
      <c r="C18" s="119" t="s">
        <v>479</v>
      </c>
      <c r="D18" s="119" t="s">
        <v>445</v>
      </c>
      <c r="E18" s="119" t="s">
        <v>458</v>
      </c>
      <c r="F18" s="119" t="s">
        <v>20</v>
      </c>
      <c r="G18" s="121"/>
      <c r="H18" s="120"/>
    </row>
    <row r="19" spans="1:8" ht="31.2" x14ac:dyDescent="0.3">
      <c r="A19" s="119">
        <v>2397338</v>
      </c>
      <c r="B19" s="119" t="s">
        <v>479</v>
      </c>
      <c r="C19" s="119" t="s">
        <v>462</v>
      </c>
      <c r="D19" s="119" t="s">
        <v>449</v>
      </c>
      <c r="E19" s="119" t="s">
        <v>446</v>
      </c>
      <c r="F19" s="119">
        <v>16</v>
      </c>
      <c r="G19" s="121" t="s">
        <v>483</v>
      </c>
      <c r="H19" s="120" t="s">
        <v>484</v>
      </c>
    </row>
    <row r="20" spans="1:8" x14ac:dyDescent="0.3">
      <c r="A20" s="119">
        <v>2415813</v>
      </c>
      <c r="B20" s="119" t="s">
        <v>468</v>
      </c>
      <c r="C20" s="119" t="s">
        <v>485</v>
      </c>
      <c r="D20" s="119" t="s">
        <v>449</v>
      </c>
      <c r="E20" s="119" t="s">
        <v>446</v>
      </c>
      <c r="F20" s="119">
        <v>2</v>
      </c>
      <c r="G20" s="121" t="s">
        <v>486</v>
      </c>
      <c r="H20" s="120" t="s">
        <v>487</v>
      </c>
    </row>
    <row r="21" spans="1:8" x14ac:dyDescent="0.3">
      <c r="A21" s="119">
        <v>2415835</v>
      </c>
      <c r="B21" s="119" t="s">
        <v>488</v>
      </c>
      <c r="C21" s="119" t="s">
        <v>489</v>
      </c>
      <c r="D21" s="119" t="s">
        <v>449</v>
      </c>
      <c r="E21" s="119" t="s">
        <v>458</v>
      </c>
      <c r="F21" s="119" t="s">
        <v>20</v>
      </c>
      <c r="G21" s="121" t="s">
        <v>486</v>
      </c>
      <c r="H21" s="120" t="s">
        <v>487</v>
      </c>
    </row>
    <row r="22" spans="1:8" x14ac:dyDescent="0.3">
      <c r="A22" s="119">
        <v>2416762</v>
      </c>
      <c r="B22" s="119" t="s">
        <v>490</v>
      </c>
      <c r="C22" s="119" t="s">
        <v>478</v>
      </c>
      <c r="D22" s="119" t="s">
        <v>449</v>
      </c>
      <c r="E22" s="119" t="s">
        <v>446</v>
      </c>
      <c r="F22" s="119">
        <v>11</v>
      </c>
      <c r="G22" s="121" t="s">
        <v>486</v>
      </c>
      <c r="H22" s="120" t="s">
        <v>487</v>
      </c>
    </row>
    <row r="23" spans="1:8" x14ac:dyDescent="0.3">
      <c r="A23" s="119">
        <v>2812303</v>
      </c>
      <c r="B23" s="119"/>
      <c r="C23" s="119"/>
      <c r="D23" s="119" t="s">
        <v>471</v>
      </c>
      <c r="E23" s="119" t="s">
        <v>446</v>
      </c>
      <c r="F23" s="119">
        <v>21</v>
      </c>
      <c r="G23" s="121"/>
      <c r="H23" s="120"/>
    </row>
    <row r="24" spans="1:8" x14ac:dyDescent="0.3">
      <c r="A24" s="119">
        <v>2914301</v>
      </c>
      <c r="B24" s="119" t="s">
        <v>467</v>
      </c>
      <c r="C24" s="119" t="s">
        <v>453</v>
      </c>
      <c r="D24" s="119" t="s">
        <v>449</v>
      </c>
      <c r="E24" s="119" t="s">
        <v>446</v>
      </c>
      <c r="F24" s="119">
        <v>20</v>
      </c>
      <c r="G24" s="121" t="s">
        <v>491</v>
      </c>
      <c r="H24" s="120" t="s">
        <v>492</v>
      </c>
    </row>
    <row r="25" spans="1:8" x14ac:dyDescent="0.3">
      <c r="A25" s="119">
        <v>3041927</v>
      </c>
      <c r="B25" s="119"/>
      <c r="C25" s="119"/>
      <c r="D25" s="119" t="s">
        <v>471</v>
      </c>
      <c r="E25" s="119" t="s">
        <v>446</v>
      </c>
      <c r="F25" s="119">
        <v>20</v>
      </c>
      <c r="G25" s="121"/>
      <c r="H25" s="120"/>
    </row>
    <row r="26" spans="1:8" ht="31.2" x14ac:dyDescent="0.3">
      <c r="A26" s="119">
        <v>3185060</v>
      </c>
      <c r="B26" s="119" t="s">
        <v>485</v>
      </c>
      <c r="C26" s="119" t="s">
        <v>493</v>
      </c>
      <c r="D26" s="119" t="s">
        <v>494</v>
      </c>
      <c r="E26" s="119" t="s">
        <v>446</v>
      </c>
      <c r="F26" s="119">
        <v>5</v>
      </c>
      <c r="G26" s="121" t="s">
        <v>495</v>
      </c>
      <c r="H26" s="120" t="s">
        <v>496</v>
      </c>
    </row>
    <row r="27" spans="1:8" x14ac:dyDescent="0.3">
      <c r="A27" s="119">
        <v>3328556</v>
      </c>
      <c r="B27" s="119" t="s">
        <v>497</v>
      </c>
      <c r="C27" s="119" t="s">
        <v>498</v>
      </c>
      <c r="D27" s="119" t="s">
        <v>499</v>
      </c>
      <c r="E27" s="119" t="s">
        <v>458</v>
      </c>
      <c r="F27" s="119" t="s">
        <v>16</v>
      </c>
      <c r="G27" s="121" t="s">
        <v>500</v>
      </c>
      <c r="H27" s="120" t="s">
        <v>501</v>
      </c>
    </row>
    <row r="28" spans="1:8" x14ac:dyDescent="0.3">
      <c r="A28" s="119">
        <v>3328633</v>
      </c>
      <c r="B28" s="119" t="s">
        <v>502</v>
      </c>
      <c r="C28" s="119" t="s">
        <v>503</v>
      </c>
      <c r="D28" s="119" t="s">
        <v>499</v>
      </c>
      <c r="E28" s="119" t="s">
        <v>446</v>
      </c>
      <c r="F28" s="119">
        <v>8</v>
      </c>
      <c r="G28" s="121" t="s">
        <v>500</v>
      </c>
      <c r="H28" s="120" t="s">
        <v>501</v>
      </c>
    </row>
    <row r="29" spans="1:8" ht="31.2" x14ac:dyDescent="0.3">
      <c r="A29" s="119">
        <v>3378243</v>
      </c>
      <c r="B29" s="119" t="s">
        <v>457</v>
      </c>
      <c r="C29" s="119" t="s">
        <v>488</v>
      </c>
      <c r="D29" s="119" t="s">
        <v>449</v>
      </c>
      <c r="E29" s="119" t="s">
        <v>446</v>
      </c>
      <c r="F29" s="119">
        <v>5</v>
      </c>
      <c r="G29" s="121" t="s">
        <v>504</v>
      </c>
      <c r="H29" s="120" t="s">
        <v>505</v>
      </c>
    </row>
    <row r="30" spans="1:8" ht="31.2" x14ac:dyDescent="0.3">
      <c r="A30" s="119">
        <v>3590441</v>
      </c>
      <c r="B30" s="119" t="s">
        <v>478</v>
      </c>
      <c r="C30" s="119" t="s">
        <v>490</v>
      </c>
      <c r="D30" s="119" t="s">
        <v>449</v>
      </c>
      <c r="E30" s="119" t="s">
        <v>458</v>
      </c>
      <c r="F30" s="119" t="s">
        <v>463</v>
      </c>
      <c r="G30" s="121" t="s">
        <v>506</v>
      </c>
      <c r="H30" s="120" t="s">
        <v>507</v>
      </c>
    </row>
    <row r="31" spans="1:8" x14ac:dyDescent="0.3">
      <c r="A31" s="119">
        <v>3791303</v>
      </c>
      <c r="B31" s="119" t="s">
        <v>464</v>
      </c>
      <c r="C31" s="119" t="s">
        <v>465</v>
      </c>
      <c r="D31" s="119" t="s">
        <v>445</v>
      </c>
      <c r="E31" s="119" t="s">
        <v>458</v>
      </c>
      <c r="F31" s="119" t="s">
        <v>24</v>
      </c>
      <c r="G31" s="121"/>
      <c r="H31" s="120"/>
    </row>
    <row r="32" spans="1:8" x14ac:dyDescent="0.3">
      <c r="A32" s="119">
        <v>3791306</v>
      </c>
      <c r="B32" s="119" t="s">
        <v>479</v>
      </c>
      <c r="C32" s="119" t="s">
        <v>482</v>
      </c>
      <c r="D32" s="119" t="s">
        <v>445</v>
      </c>
      <c r="E32" s="119" t="s">
        <v>458</v>
      </c>
      <c r="F32" s="119" t="s">
        <v>24</v>
      </c>
      <c r="G32" s="121"/>
      <c r="H32" s="120"/>
    </row>
    <row r="33" spans="1:8" ht="31.2" x14ac:dyDescent="0.3">
      <c r="A33" s="119">
        <v>3952219</v>
      </c>
      <c r="B33" s="119" t="s">
        <v>448</v>
      </c>
      <c r="C33" s="119" t="s">
        <v>479</v>
      </c>
      <c r="D33" s="119" t="s">
        <v>449</v>
      </c>
      <c r="E33" s="119" t="s">
        <v>446</v>
      </c>
      <c r="F33" s="119">
        <v>8</v>
      </c>
      <c r="G33" s="121" t="s">
        <v>508</v>
      </c>
      <c r="H33" s="120" t="s">
        <v>509</v>
      </c>
    </row>
    <row r="34" spans="1:8" ht="31.2" x14ac:dyDescent="0.3">
      <c r="A34" s="119">
        <v>3955283</v>
      </c>
      <c r="B34" s="119" t="s">
        <v>467</v>
      </c>
      <c r="C34" s="119" t="s">
        <v>510</v>
      </c>
      <c r="D34" s="119" t="s">
        <v>449</v>
      </c>
      <c r="E34" s="119" t="s">
        <v>458</v>
      </c>
      <c r="F34" s="119" t="s">
        <v>24</v>
      </c>
      <c r="G34" s="121" t="s">
        <v>511</v>
      </c>
      <c r="H34" s="120" t="s">
        <v>512</v>
      </c>
    </row>
    <row r="35" spans="1:8" x14ac:dyDescent="0.3">
      <c r="A35" s="119">
        <v>4347925</v>
      </c>
      <c r="B35" s="119"/>
      <c r="C35" s="119"/>
      <c r="D35" s="119" t="s">
        <v>471</v>
      </c>
      <c r="E35" s="119" t="s">
        <v>446</v>
      </c>
      <c r="F35" s="119">
        <v>20</v>
      </c>
      <c r="G35" s="121"/>
      <c r="H35" s="120"/>
    </row>
    <row r="36" spans="1:8" x14ac:dyDescent="0.3">
      <c r="A36" s="119">
        <v>4347976</v>
      </c>
      <c r="B36" s="119"/>
      <c r="C36" s="119"/>
      <c r="D36" s="119" t="s">
        <v>471</v>
      </c>
      <c r="E36" s="119" t="s">
        <v>446</v>
      </c>
      <c r="F36" s="119">
        <v>17</v>
      </c>
      <c r="G36" s="121"/>
      <c r="H36" s="120"/>
    </row>
    <row r="37" spans="1:8" x14ac:dyDescent="0.3">
      <c r="A37" s="119">
        <v>4370996</v>
      </c>
      <c r="B37" s="119" t="s">
        <v>479</v>
      </c>
      <c r="C37" s="119" t="s">
        <v>478</v>
      </c>
      <c r="D37" s="119" t="s">
        <v>449</v>
      </c>
      <c r="E37" s="119" t="s">
        <v>458</v>
      </c>
      <c r="F37" s="119" t="s">
        <v>16</v>
      </c>
      <c r="G37" s="121" t="s">
        <v>513</v>
      </c>
      <c r="H37" s="120" t="s">
        <v>278</v>
      </c>
    </row>
    <row r="38" spans="1:8" ht="31.2" x14ac:dyDescent="0.3">
      <c r="A38" s="119">
        <v>4548678</v>
      </c>
      <c r="B38" s="119" t="s">
        <v>490</v>
      </c>
      <c r="C38" s="119" t="s">
        <v>462</v>
      </c>
      <c r="D38" s="119" t="s">
        <v>449</v>
      </c>
      <c r="E38" s="119" t="s">
        <v>514</v>
      </c>
      <c r="F38" s="119"/>
      <c r="G38" s="121" t="s">
        <v>515</v>
      </c>
      <c r="H38" s="120" t="s">
        <v>516</v>
      </c>
    </row>
    <row r="39" spans="1:8" x14ac:dyDescent="0.3">
      <c r="A39" s="119">
        <v>4570743</v>
      </c>
      <c r="B39" s="119" t="s">
        <v>465</v>
      </c>
      <c r="C39" s="119" t="s">
        <v>464</v>
      </c>
      <c r="D39" s="119" t="s">
        <v>449</v>
      </c>
      <c r="E39" s="119" t="s">
        <v>446</v>
      </c>
      <c r="F39" s="119">
        <v>9</v>
      </c>
      <c r="G39" s="121" t="s">
        <v>517</v>
      </c>
      <c r="H39" s="120" t="s">
        <v>451</v>
      </c>
    </row>
    <row r="40" spans="1:8" x14ac:dyDescent="0.3">
      <c r="A40" s="119">
        <v>4622234</v>
      </c>
      <c r="B40" s="119" t="s">
        <v>482</v>
      </c>
      <c r="C40" s="119" t="s">
        <v>485</v>
      </c>
      <c r="D40" s="119" t="s">
        <v>449</v>
      </c>
      <c r="E40" s="119" t="s">
        <v>458</v>
      </c>
      <c r="F40" s="119" t="s">
        <v>14</v>
      </c>
      <c r="G40" s="121" t="s">
        <v>518</v>
      </c>
      <c r="H40" s="120" t="s">
        <v>362</v>
      </c>
    </row>
    <row r="41" spans="1:8" x14ac:dyDescent="0.3">
      <c r="A41" s="119">
        <v>4622276</v>
      </c>
      <c r="B41" s="119" t="s">
        <v>519</v>
      </c>
      <c r="C41" s="119" t="s">
        <v>510</v>
      </c>
      <c r="D41" s="119" t="s">
        <v>449</v>
      </c>
      <c r="E41" s="119" t="s">
        <v>446</v>
      </c>
      <c r="F41" s="119">
        <v>7</v>
      </c>
      <c r="G41" s="121" t="s">
        <v>518</v>
      </c>
      <c r="H41" s="120" t="s">
        <v>362</v>
      </c>
    </row>
    <row r="42" spans="1:8" x14ac:dyDescent="0.3">
      <c r="A42" s="119">
        <v>4763049</v>
      </c>
      <c r="B42" s="119" t="s">
        <v>448</v>
      </c>
      <c r="C42" s="119" t="s">
        <v>520</v>
      </c>
      <c r="D42" s="119" t="s">
        <v>449</v>
      </c>
      <c r="E42" s="119" t="s">
        <v>446</v>
      </c>
      <c r="F42" s="119">
        <v>12</v>
      </c>
      <c r="G42" s="121" t="s">
        <v>521</v>
      </c>
      <c r="H42" s="120" t="s">
        <v>522</v>
      </c>
    </row>
    <row r="43" spans="1:8" x14ac:dyDescent="0.3">
      <c r="A43" s="119">
        <v>4908708</v>
      </c>
      <c r="B43" s="119"/>
      <c r="C43" s="119"/>
      <c r="D43" s="119" t="s">
        <v>471</v>
      </c>
      <c r="E43" s="119" t="s">
        <v>458</v>
      </c>
      <c r="F43" s="119" t="s">
        <v>24</v>
      </c>
      <c r="G43" s="121"/>
      <c r="H43" s="120"/>
    </row>
    <row r="44" spans="1:8" x14ac:dyDescent="0.3">
      <c r="A44" s="119">
        <v>5165368</v>
      </c>
      <c r="B44" s="119" t="s">
        <v>520</v>
      </c>
      <c r="C44" s="119" t="s">
        <v>523</v>
      </c>
      <c r="D44" s="119" t="s">
        <v>449</v>
      </c>
      <c r="E44" s="119" t="s">
        <v>458</v>
      </c>
      <c r="F44" s="119" t="s">
        <v>25</v>
      </c>
      <c r="G44" s="121" t="s">
        <v>524</v>
      </c>
      <c r="H44" s="120" t="s">
        <v>278</v>
      </c>
    </row>
    <row r="45" spans="1:8" ht="31.2" x14ac:dyDescent="0.3">
      <c r="A45" s="119">
        <v>5239315</v>
      </c>
      <c r="B45" s="119" t="s">
        <v>475</v>
      </c>
      <c r="C45" s="119" t="s">
        <v>476</v>
      </c>
      <c r="D45" s="119" t="s">
        <v>449</v>
      </c>
      <c r="E45" s="119" t="s">
        <v>446</v>
      </c>
      <c r="F45" s="119">
        <v>10</v>
      </c>
      <c r="G45" s="121" t="s">
        <v>525</v>
      </c>
      <c r="H45" s="120" t="s">
        <v>526</v>
      </c>
    </row>
    <row r="46" spans="1:8" ht="31.2" x14ac:dyDescent="0.3">
      <c r="A46" s="119">
        <v>5337989</v>
      </c>
      <c r="B46" s="119" t="s">
        <v>465</v>
      </c>
      <c r="C46" s="119" t="s">
        <v>468</v>
      </c>
      <c r="D46" s="119" t="s">
        <v>449</v>
      </c>
      <c r="E46" s="119" t="s">
        <v>446</v>
      </c>
      <c r="F46" s="119">
        <v>18</v>
      </c>
      <c r="G46" s="121" t="s">
        <v>527</v>
      </c>
      <c r="H46" s="120" t="s">
        <v>528</v>
      </c>
    </row>
    <row r="47" spans="1:8" ht="31.2" x14ac:dyDescent="0.3">
      <c r="A47" s="119">
        <v>5387785</v>
      </c>
      <c r="B47" s="119" t="s">
        <v>529</v>
      </c>
      <c r="C47" s="119" t="s">
        <v>530</v>
      </c>
      <c r="D47" s="119" t="s">
        <v>449</v>
      </c>
      <c r="E47" s="119" t="s">
        <v>531</v>
      </c>
      <c r="F47" s="119"/>
      <c r="G47" s="121" t="s">
        <v>532</v>
      </c>
      <c r="H47" s="120" t="s">
        <v>470</v>
      </c>
    </row>
    <row r="48" spans="1:8" ht="31.2" x14ac:dyDescent="0.3">
      <c r="A48" s="119">
        <v>5644136</v>
      </c>
      <c r="B48" s="119" t="s">
        <v>448</v>
      </c>
      <c r="C48" s="119" t="s">
        <v>447</v>
      </c>
      <c r="D48" s="119" t="s">
        <v>449</v>
      </c>
      <c r="E48" s="119" t="s">
        <v>458</v>
      </c>
      <c r="F48" s="119" t="s">
        <v>21</v>
      </c>
      <c r="G48" s="121" t="s">
        <v>533</v>
      </c>
      <c r="H48" s="120" t="s">
        <v>534</v>
      </c>
    </row>
    <row r="49" spans="1:8" x14ac:dyDescent="0.3">
      <c r="A49" s="119">
        <v>5984511</v>
      </c>
      <c r="B49" s="119" t="s">
        <v>476</v>
      </c>
      <c r="C49" s="119" t="s">
        <v>535</v>
      </c>
      <c r="D49" s="119" t="s">
        <v>445</v>
      </c>
      <c r="E49" s="119" t="s">
        <v>446</v>
      </c>
      <c r="F49" s="119">
        <v>9</v>
      </c>
      <c r="G49" s="121"/>
      <c r="H49" s="120"/>
    </row>
    <row r="50" spans="1:8" ht="31.2" x14ac:dyDescent="0.3">
      <c r="A50" s="119">
        <v>6031231</v>
      </c>
      <c r="B50" s="119" t="s">
        <v>472</v>
      </c>
      <c r="C50" s="119" t="s">
        <v>536</v>
      </c>
      <c r="D50" s="119" t="s">
        <v>449</v>
      </c>
      <c r="E50" s="119" t="s">
        <v>446</v>
      </c>
      <c r="F50" s="119">
        <v>16</v>
      </c>
      <c r="G50" s="121" t="s">
        <v>537</v>
      </c>
      <c r="H50" s="120" t="s">
        <v>538</v>
      </c>
    </row>
    <row r="51" spans="1:8" ht="31.2" x14ac:dyDescent="0.3">
      <c r="A51" s="119">
        <v>6072058</v>
      </c>
      <c r="B51" s="119" t="s">
        <v>539</v>
      </c>
      <c r="C51" s="119" t="s">
        <v>540</v>
      </c>
      <c r="D51" s="119" t="s">
        <v>449</v>
      </c>
      <c r="E51" s="119" t="s">
        <v>458</v>
      </c>
      <c r="F51" s="119" t="s">
        <v>463</v>
      </c>
      <c r="G51" s="121" t="s">
        <v>541</v>
      </c>
      <c r="H51" s="120" t="s">
        <v>542</v>
      </c>
    </row>
    <row r="52" spans="1:8" x14ac:dyDescent="0.3">
      <c r="A52" s="119">
        <v>6094782</v>
      </c>
      <c r="B52" s="119"/>
      <c r="C52" s="119"/>
      <c r="D52" s="119" t="s">
        <v>471</v>
      </c>
      <c r="E52" s="119" t="s">
        <v>458</v>
      </c>
      <c r="F52" s="119" t="s">
        <v>16</v>
      </c>
      <c r="G52" s="121"/>
      <c r="H52" s="120"/>
    </row>
    <row r="53" spans="1:8" x14ac:dyDescent="0.3">
      <c r="A53" s="119">
        <v>6286973</v>
      </c>
      <c r="B53" s="119"/>
      <c r="C53" s="119"/>
      <c r="D53" s="119" t="s">
        <v>471</v>
      </c>
      <c r="E53" s="119" t="s">
        <v>446</v>
      </c>
      <c r="F53" s="119">
        <v>4</v>
      </c>
      <c r="G53" s="121"/>
      <c r="H53" s="120"/>
    </row>
    <row r="54" spans="1:8" x14ac:dyDescent="0.3">
      <c r="A54" s="119">
        <v>6409069</v>
      </c>
      <c r="B54" s="119" t="s">
        <v>543</v>
      </c>
      <c r="C54" s="119" t="s">
        <v>482</v>
      </c>
      <c r="D54" s="119" t="s">
        <v>445</v>
      </c>
      <c r="E54" s="119" t="s">
        <v>446</v>
      </c>
      <c r="F54" s="119">
        <v>4</v>
      </c>
      <c r="G54" s="121"/>
      <c r="H54" s="120"/>
    </row>
    <row r="55" spans="1:8" x14ac:dyDescent="0.3">
      <c r="A55" s="119">
        <v>6707842</v>
      </c>
      <c r="B55" s="119" t="s">
        <v>466</v>
      </c>
      <c r="C55" s="119" t="s">
        <v>457</v>
      </c>
      <c r="D55" s="119" t="s">
        <v>445</v>
      </c>
      <c r="E55" s="119" t="s">
        <v>446</v>
      </c>
      <c r="F55" s="119">
        <v>16</v>
      </c>
      <c r="G55" s="121"/>
      <c r="H55" s="120"/>
    </row>
    <row r="56" spans="1:8" x14ac:dyDescent="0.3">
      <c r="A56" s="119">
        <v>6826289</v>
      </c>
      <c r="B56" s="119" t="s">
        <v>457</v>
      </c>
      <c r="C56" s="119" t="s">
        <v>466</v>
      </c>
      <c r="D56" s="119" t="s">
        <v>445</v>
      </c>
      <c r="E56" s="119" t="s">
        <v>446</v>
      </c>
      <c r="F56" s="119">
        <v>5</v>
      </c>
      <c r="G56" s="121"/>
      <c r="H56" s="120"/>
    </row>
    <row r="57" spans="1:8" x14ac:dyDescent="0.3">
      <c r="A57" s="119">
        <v>6865305</v>
      </c>
      <c r="B57" s="119" t="s">
        <v>476</v>
      </c>
      <c r="C57" s="119" t="s">
        <v>462</v>
      </c>
      <c r="D57" s="119" t="s">
        <v>445</v>
      </c>
      <c r="E57" s="119" t="s">
        <v>458</v>
      </c>
      <c r="F57" s="119" t="s">
        <v>25</v>
      </c>
      <c r="G57" s="121"/>
      <c r="H57" s="120"/>
    </row>
    <row r="58" spans="1:8" ht="31.2" x14ac:dyDescent="0.3">
      <c r="A58" s="119">
        <v>6894303</v>
      </c>
      <c r="B58" s="119" t="s">
        <v>544</v>
      </c>
      <c r="C58" s="119" t="s">
        <v>545</v>
      </c>
      <c r="D58" s="120" t="s">
        <v>546</v>
      </c>
      <c r="E58" s="119" t="s">
        <v>446</v>
      </c>
      <c r="F58" s="119">
        <v>5</v>
      </c>
      <c r="G58" s="121" t="s">
        <v>547</v>
      </c>
      <c r="H58" s="120" t="s">
        <v>451</v>
      </c>
    </row>
    <row r="59" spans="1:8" ht="31.2" x14ac:dyDescent="0.3">
      <c r="A59" s="119">
        <v>7013879</v>
      </c>
      <c r="B59" s="119" t="s">
        <v>457</v>
      </c>
      <c r="C59" s="119" t="s">
        <v>443</v>
      </c>
      <c r="D59" s="119" t="s">
        <v>449</v>
      </c>
      <c r="E59" s="119" t="s">
        <v>458</v>
      </c>
      <c r="F59" s="119" t="s">
        <v>11</v>
      </c>
      <c r="G59" s="121" t="s">
        <v>548</v>
      </c>
      <c r="H59" s="120" t="s">
        <v>549</v>
      </c>
    </row>
    <row r="60" spans="1:8" ht="31.2" x14ac:dyDescent="0.3">
      <c r="A60" s="119">
        <v>7239446</v>
      </c>
      <c r="B60" s="119" t="s">
        <v>453</v>
      </c>
      <c r="C60" s="119" t="s">
        <v>473</v>
      </c>
      <c r="D60" s="120" t="s">
        <v>550</v>
      </c>
      <c r="E60" s="119" t="s">
        <v>446</v>
      </c>
      <c r="F60" s="119">
        <v>22</v>
      </c>
      <c r="G60" s="121" t="s">
        <v>551</v>
      </c>
      <c r="H60" s="120" t="s">
        <v>349</v>
      </c>
    </row>
    <row r="61" spans="1:8" x14ac:dyDescent="0.3">
      <c r="A61" s="119">
        <v>7267732</v>
      </c>
      <c r="B61" s="119" t="s">
        <v>476</v>
      </c>
      <c r="C61" s="119" t="s">
        <v>482</v>
      </c>
      <c r="D61" s="119" t="s">
        <v>449</v>
      </c>
      <c r="E61" s="119" t="s">
        <v>446</v>
      </c>
      <c r="F61" s="119">
        <v>5</v>
      </c>
      <c r="G61" s="121" t="s">
        <v>552</v>
      </c>
      <c r="H61" s="120" t="s">
        <v>553</v>
      </c>
    </row>
    <row r="62" spans="1:8" ht="31.2" x14ac:dyDescent="0.3">
      <c r="A62" s="119">
        <v>7320637</v>
      </c>
      <c r="B62" s="119" t="s">
        <v>462</v>
      </c>
      <c r="C62" s="119" t="s">
        <v>490</v>
      </c>
      <c r="D62" s="119" t="s">
        <v>449</v>
      </c>
      <c r="E62" s="119" t="s">
        <v>446</v>
      </c>
      <c r="F62" s="119">
        <v>6</v>
      </c>
      <c r="G62" s="121" t="s">
        <v>554</v>
      </c>
      <c r="H62" s="120" t="s">
        <v>555</v>
      </c>
    </row>
    <row r="63" spans="1:8" ht="31.2" x14ac:dyDescent="0.3">
      <c r="A63" s="119">
        <v>7320638</v>
      </c>
      <c r="B63" s="119" t="s">
        <v>490</v>
      </c>
      <c r="C63" s="119" t="s">
        <v>478</v>
      </c>
      <c r="D63" s="119" t="s">
        <v>449</v>
      </c>
      <c r="E63" s="119" t="s">
        <v>446</v>
      </c>
      <c r="F63" s="119">
        <v>6</v>
      </c>
      <c r="G63" s="121" t="s">
        <v>554</v>
      </c>
      <c r="H63" s="120" t="s">
        <v>555</v>
      </c>
    </row>
    <row r="64" spans="1:8" x14ac:dyDescent="0.3">
      <c r="A64" s="119">
        <v>7335391</v>
      </c>
      <c r="B64" s="119"/>
      <c r="C64" s="119"/>
      <c r="D64" s="119" t="s">
        <v>471</v>
      </c>
      <c r="E64" s="119" t="s">
        <v>458</v>
      </c>
      <c r="F64" s="119" t="s">
        <v>24</v>
      </c>
      <c r="G64" s="121"/>
      <c r="H64" s="120"/>
    </row>
    <row r="65" spans="1:8" x14ac:dyDescent="0.3">
      <c r="A65" s="119">
        <v>7580913</v>
      </c>
      <c r="B65" s="119"/>
      <c r="C65" s="119"/>
      <c r="D65" s="119" t="s">
        <v>471</v>
      </c>
      <c r="E65" s="119" t="s">
        <v>446</v>
      </c>
      <c r="F65" s="119">
        <v>9</v>
      </c>
      <c r="G65" s="121"/>
      <c r="H65" s="120"/>
    </row>
    <row r="66" spans="1:8" ht="31.2" x14ac:dyDescent="0.3">
      <c r="A66" s="119">
        <v>7589204</v>
      </c>
      <c r="B66" s="119" t="s">
        <v>556</v>
      </c>
      <c r="C66" s="119" t="s">
        <v>465</v>
      </c>
      <c r="D66" s="119" t="s">
        <v>449</v>
      </c>
      <c r="E66" s="119" t="s">
        <v>458</v>
      </c>
      <c r="F66" s="119" t="s">
        <v>11</v>
      </c>
      <c r="G66" s="121" t="s">
        <v>557</v>
      </c>
      <c r="H66" s="120" t="s">
        <v>558</v>
      </c>
    </row>
    <row r="67" spans="1:8" ht="46.8" x14ac:dyDescent="0.3">
      <c r="A67" s="119">
        <v>7651007</v>
      </c>
      <c r="B67" s="119" t="s">
        <v>488</v>
      </c>
      <c r="C67" s="119" t="s">
        <v>529</v>
      </c>
      <c r="D67" s="119" t="s">
        <v>449</v>
      </c>
      <c r="E67" s="119" t="s">
        <v>446</v>
      </c>
      <c r="F67" s="119">
        <v>13</v>
      </c>
      <c r="G67" s="121" t="s">
        <v>559</v>
      </c>
      <c r="H67" s="120" t="s">
        <v>560</v>
      </c>
    </row>
    <row r="68" spans="1:8" x14ac:dyDescent="0.3">
      <c r="A68" s="119">
        <v>7795672</v>
      </c>
      <c r="B68" s="119" t="s">
        <v>561</v>
      </c>
      <c r="C68" s="119" t="s">
        <v>457</v>
      </c>
      <c r="D68" s="119" t="s">
        <v>449</v>
      </c>
      <c r="E68" s="119" t="s">
        <v>446</v>
      </c>
      <c r="F68" s="119">
        <v>18</v>
      </c>
      <c r="G68" s="121" t="s">
        <v>562</v>
      </c>
      <c r="H68" s="120" t="s">
        <v>563</v>
      </c>
    </row>
    <row r="69" spans="1:8" x14ac:dyDescent="0.3">
      <c r="A69" s="119">
        <v>7816303</v>
      </c>
      <c r="B69" s="119" t="s">
        <v>475</v>
      </c>
      <c r="C69" s="119" t="s">
        <v>476</v>
      </c>
      <c r="D69" s="119" t="s">
        <v>449</v>
      </c>
      <c r="E69" s="119" t="s">
        <v>458</v>
      </c>
      <c r="F69" s="119" t="s">
        <v>14</v>
      </c>
      <c r="G69" s="121" t="s">
        <v>564</v>
      </c>
      <c r="H69" s="120" t="s">
        <v>565</v>
      </c>
    </row>
    <row r="70" spans="1:8" x14ac:dyDescent="0.3">
      <c r="A70" s="119">
        <v>7831275</v>
      </c>
      <c r="B70" s="119" t="s">
        <v>465</v>
      </c>
      <c r="C70" s="119" t="s">
        <v>464</v>
      </c>
      <c r="D70" s="119" t="s">
        <v>445</v>
      </c>
      <c r="E70" s="119" t="s">
        <v>446</v>
      </c>
      <c r="F70" s="119">
        <v>7</v>
      </c>
      <c r="G70" s="121"/>
      <c r="H70" s="120"/>
    </row>
    <row r="71" spans="1:8" x14ac:dyDescent="0.3">
      <c r="A71" s="117">
        <v>8265597</v>
      </c>
      <c r="B71" s="117" t="s">
        <v>473</v>
      </c>
      <c r="C71" s="117" t="s">
        <v>540</v>
      </c>
      <c r="D71" s="117" t="s">
        <v>445</v>
      </c>
      <c r="E71" s="117" t="s">
        <v>446</v>
      </c>
      <c r="F71" s="117">
        <v>16</v>
      </c>
      <c r="G71" s="122"/>
      <c r="H71" s="118"/>
    </row>
    <row r="72" spans="1:8" x14ac:dyDescent="0.3">
      <c r="A72" s="116" t="s">
        <v>566</v>
      </c>
      <c r="B72" s="116"/>
      <c r="C72" s="116"/>
      <c r="D72" s="116"/>
      <c r="E72" s="116"/>
      <c r="F72" s="116"/>
      <c r="G72" s="116"/>
      <c r="H72" s="123"/>
    </row>
  </sheetData>
  <mergeCells count="1">
    <mergeCell ref="A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Appendix 1 Table 1</vt:lpstr>
      <vt:lpstr>Appendix 1 Table 2</vt:lpstr>
      <vt:lpstr>Appendix 1 Table 3</vt:lpstr>
      <vt:lpstr>Appendix 1 Table 4</vt:lpstr>
      <vt:lpstr>Appendix 1 Table 5</vt:lpstr>
      <vt:lpstr>Appendix 1 Table 6</vt:lpstr>
      <vt:lpstr>Appendix 1 Table 7</vt:lpstr>
      <vt:lpstr>Appendix 1 Table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DBM</dc:creator>
  <cp:lastModifiedBy>Amy J. Guinn, EID</cp:lastModifiedBy>
  <dcterms:created xsi:type="dcterms:W3CDTF">2016-11-24T10:33:47Z</dcterms:created>
  <dcterms:modified xsi:type="dcterms:W3CDTF">2019-04-05T19:33:30Z</dcterms:modified>
</cp:coreProperties>
</file>