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060" tabRatio="500" activeTab="4"/>
  </bookViews>
  <sheets>
    <sheet name="Expert 1" sheetId="1" r:id="rId1"/>
    <sheet name="Expert 2" sheetId="2" r:id="rId2"/>
    <sheet name="Expert 3" sheetId="3" r:id="rId3"/>
    <sheet name="Expert 4" sheetId="4" r:id="rId4"/>
    <sheet name="Geometric mean surface water" sheetId="7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7" l="1"/>
  <c r="F11" i="7"/>
  <c r="E11" i="7"/>
  <c r="D11" i="7"/>
  <c r="C11" i="7"/>
  <c r="B11" i="7"/>
  <c r="H9" i="7"/>
  <c r="B10" i="7"/>
  <c r="C10" i="7"/>
  <c r="D10" i="7"/>
  <c r="E10" i="7"/>
  <c r="F10" i="7"/>
  <c r="G10" i="7"/>
  <c r="H11" i="7"/>
  <c r="B9" i="7"/>
  <c r="C9" i="7"/>
  <c r="D9" i="7"/>
  <c r="E9" i="7"/>
  <c r="F9" i="7"/>
  <c r="G9" i="7"/>
  <c r="H10" i="7"/>
  <c r="H5" i="4"/>
  <c r="H6" i="4"/>
  <c r="H7" i="4"/>
  <c r="H8" i="4"/>
  <c r="H9" i="4"/>
  <c r="H11" i="4"/>
  <c r="H19" i="4"/>
  <c r="G5" i="4"/>
  <c r="G6" i="4"/>
  <c r="G7" i="4"/>
  <c r="G8" i="4"/>
  <c r="G11" i="4"/>
  <c r="G19" i="4"/>
  <c r="F5" i="4"/>
  <c r="F6" i="4"/>
  <c r="F7" i="4"/>
  <c r="F11" i="4"/>
  <c r="F19" i="4"/>
  <c r="E5" i="4"/>
  <c r="E6" i="4"/>
  <c r="E11" i="4"/>
  <c r="E19" i="4"/>
  <c r="D5" i="4"/>
  <c r="D11" i="4"/>
  <c r="D19" i="4"/>
  <c r="C11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I10" i="4"/>
  <c r="I9" i="4"/>
  <c r="I8" i="4"/>
  <c r="I7" i="4"/>
  <c r="I6" i="4"/>
  <c r="I5" i="4"/>
  <c r="H5" i="3"/>
  <c r="H6" i="3"/>
  <c r="H7" i="3"/>
  <c r="H8" i="3"/>
  <c r="H9" i="3"/>
  <c r="H11" i="3"/>
  <c r="H19" i="3"/>
  <c r="G5" i="3"/>
  <c r="G6" i="3"/>
  <c r="G7" i="3"/>
  <c r="G8" i="3"/>
  <c r="G11" i="3"/>
  <c r="G19" i="3"/>
  <c r="F5" i="3"/>
  <c r="F6" i="3"/>
  <c r="F7" i="3"/>
  <c r="F11" i="3"/>
  <c r="F19" i="3"/>
  <c r="E5" i="3"/>
  <c r="E6" i="3"/>
  <c r="E11" i="3"/>
  <c r="E19" i="3"/>
  <c r="D5" i="3"/>
  <c r="D11" i="3"/>
  <c r="D19" i="3"/>
  <c r="C11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I10" i="3"/>
  <c r="I9" i="3"/>
  <c r="I8" i="3"/>
  <c r="I7" i="3"/>
  <c r="I6" i="3"/>
  <c r="I5" i="3"/>
  <c r="H5" i="2"/>
  <c r="H6" i="2"/>
  <c r="H7" i="2"/>
  <c r="H8" i="2"/>
  <c r="H9" i="2"/>
  <c r="H11" i="2"/>
  <c r="H19" i="2"/>
  <c r="G5" i="2"/>
  <c r="G6" i="2"/>
  <c r="G7" i="2"/>
  <c r="G8" i="2"/>
  <c r="G11" i="2"/>
  <c r="G19" i="2"/>
  <c r="F5" i="2"/>
  <c r="F6" i="2"/>
  <c r="F7" i="2"/>
  <c r="F11" i="2"/>
  <c r="F19" i="2"/>
  <c r="E5" i="2"/>
  <c r="E6" i="2"/>
  <c r="E11" i="2"/>
  <c r="E19" i="2"/>
  <c r="D5" i="2"/>
  <c r="D11" i="2"/>
  <c r="D19" i="2"/>
  <c r="C11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I10" i="2"/>
  <c r="I9" i="2"/>
  <c r="I8" i="2"/>
  <c r="I7" i="2"/>
  <c r="I6" i="2"/>
  <c r="I5" i="2"/>
  <c r="H5" i="1"/>
  <c r="H6" i="1"/>
  <c r="H7" i="1"/>
  <c r="H8" i="1"/>
  <c r="H9" i="1"/>
  <c r="H11" i="1"/>
  <c r="H14" i="1"/>
  <c r="C11" i="1"/>
  <c r="C19" i="1"/>
  <c r="D5" i="1"/>
  <c r="D11" i="1"/>
  <c r="D19" i="1"/>
  <c r="E5" i="1"/>
  <c r="E6" i="1"/>
  <c r="E11" i="1"/>
  <c r="E19" i="1"/>
  <c r="F5" i="1"/>
  <c r="F6" i="1"/>
  <c r="F7" i="1"/>
  <c r="F11" i="1"/>
  <c r="F19" i="1"/>
  <c r="G5" i="1"/>
  <c r="G6" i="1"/>
  <c r="G7" i="1"/>
  <c r="G8" i="1"/>
  <c r="G11" i="1"/>
  <c r="G19" i="1"/>
  <c r="H19" i="1"/>
  <c r="I10" i="1"/>
  <c r="H15" i="1"/>
  <c r="H16" i="1"/>
  <c r="H17" i="1"/>
  <c r="H18" i="1"/>
  <c r="C14" i="1"/>
  <c r="D14" i="1"/>
  <c r="E14" i="1"/>
  <c r="F14" i="1"/>
  <c r="G14" i="1"/>
  <c r="I5" i="1"/>
  <c r="C18" i="1"/>
  <c r="D18" i="1"/>
  <c r="E18" i="1"/>
  <c r="F18" i="1"/>
  <c r="G18" i="1"/>
  <c r="I9" i="1"/>
  <c r="G15" i="1"/>
  <c r="C15" i="1"/>
  <c r="D15" i="1"/>
  <c r="E15" i="1"/>
  <c r="F15" i="1"/>
  <c r="I6" i="1"/>
  <c r="G16" i="1"/>
  <c r="C16" i="1"/>
  <c r="D16" i="1"/>
  <c r="E16" i="1"/>
  <c r="F16" i="1"/>
  <c r="I7" i="1"/>
  <c r="G17" i="1"/>
  <c r="C17" i="1"/>
  <c r="D17" i="1"/>
  <c r="E17" i="1"/>
  <c r="F17" i="1"/>
  <c r="I8" i="1"/>
  <c r="J9" i="1"/>
  <c r="J8" i="1"/>
  <c r="J7" i="1"/>
  <c r="J6" i="1"/>
  <c r="J10" i="1"/>
  <c r="J5" i="2"/>
  <c r="J6" i="2"/>
  <c r="J7" i="2"/>
  <c r="J8" i="2"/>
  <c r="J9" i="2"/>
  <c r="J10" i="2"/>
  <c r="K5" i="2"/>
  <c r="M5" i="2"/>
  <c r="J5" i="3"/>
  <c r="J6" i="3"/>
  <c r="J7" i="3"/>
  <c r="J8" i="3"/>
  <c r="J9" i="3"/>
  <c r="J10" i="3"/>
  <c r="K5" i="3"/>
  <c r="M5" i="3"/>
  <c r="J5" i="4"/>
  <c r="J6" i="4"/>
  <c r="J7" i="4"/>
  <c r="J8" i="4"/>
  <c r="J9" i="4"/>
  <c r="J10" i="4"/>
  <c r="K5" i="4"/>
  <c r="M5" i="4"/>
  <c r="J5" i="1"/>
  <c r="K5" i="1"/>
  <c r="M5" i="1"/>
</calcChain>
</file>

<file path=xl/sharedStrings.xml><?xml version="1.0" encoding="utf-8"?>
<sst xmlns="http://schemas.openxmlformats.org/spreadsheetml/2006/main" count="161" uniqueCount="23">
  <si>
    <t xml:space="preserve"> </t>
  </si>
  <si>
    <t>Weights</t>
  </si>
  <si>
    <t>Consistency Index</t>
  </si>
  <si>
    <t>Random index</t>
  </si>
  <si>
    <t>Consistency Ratio</t>
  </si>
  <si>
    <t>Drink surface water</t>
  </si>
  <si>
    <t>Bathe in surface water</t>
  </si>
  <si>
    <t>Have standing water in compound</t>
  </si>
  <si>
    <t>Wash in surface water</t>
  </si>
  <si>
    <t>Work in rice field</t>
  </si>
  <si>
    <t>Walk barefoot</t>
  </si>
  <si>
    <t>Consistency</t>
  </si>
  <si>
    <t>Expert 1</t>
  </si>
  <si>
    <t>Expert 2</t>
  </si>
  <si>
    <t>Expert 3</t>
  </si>
  <si>
    <t>Expert 4</t>
  </si>
  <si>
    <t>Total</t>
  </si>
  <si>
    <t>Matrix of pairwise comparisons made by experts in surface water exposure in East Africa during analytic hierarchy process, and calculation of surface water exposure weights, 2015</t>
  </si>
  <si>
    <t>Calculation of geometic mean, and final exposure weight</t>
  </si>
  <si>
    <t>PID</t>
  </si>
  <si>
    <t>Key: PID = Participant identification number</t>
  </si>
  <si>
    <t>Geometric mean</t>
  </si>
  <si>
    <t>Normalised geometric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</si>
</sst>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6"/>
      <color theme="1"/>
      <name val="Arial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scheme val="minor"/>
    </font>
    <font>
      <b/>
      <u/>
      <sz val="14"/>
      <color theme="1"/>
      <name val="Calibri"/>
      <scheme val="minor"/>
    </font>
    <font>
      <b/>
      <u/>
      <sz val="12"/>
      <color theme="1"/>
      <name val="Calibri"/>
      <scheme val="minor"/>
    </font>
    <font>
      <b/>
      <u/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horizontal="center" wrapText="1"/>
    </xf>
    <xf numFmtId="2" fontId="2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vertic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2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Component risk factors and relative weights for exposure to surface water derived from an analytic hierarchy process conducted among East African subject matter experts, 2015 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x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'Geometric mean surface water'!$B$4:$G$4</c:f>
              <c:strCache>
                <c:ptCount val="6"/>
                <c:pt idx="0">
                  <c:v>Have standing water in compound</c:v>
                </c:pt>
                <c:pt idx="1">
                  <c:v>Bathe in surface water</c:v>
                </c:pt>
                <c:pt idx="2">
                  <c:v>Drink surface water</c:v>
                </c:pt>
                <c:pt idx="3">
                  <c:v>Wash in surface water</c:v>
                </c:pt>
                <c:pt idx="4">
                  <c:v>Work in rice field</c:v>
                </c:pt>
                <c:pt idx="5">
                  <c:v>Walk barefoot</c:v>
                </c:pt>
              </c:strCache>
            </c:strRef>
          </c:cat>
          <c:val>
            <c:numRef>
              <c:f>'Geometric mean surface water'!$B$11:$G$11</c:f>
              <c:numCache>
                <c:formatCode>0.00</c:formatCode>
                <c:ptCount val="6"/>
                <c:pt idx="0">
                  <c:v>0.17993630408107</c:v>
                </c:pt>
                <c:pt idx="1">
                  <c:v>1.408784710940117</c:v>
                </c:pt>
                <c:pt idx="2">
                  <c:v>1.81490957989431</c:v>
                </c:pt>
                <c:pt idx="3">
                  <c:v>0.649903005045047</c:v>
                </c:pt>
                <c:pt idx="4">
                  <c:v>0.727803484275234</c:v>
                </c:pt>
                <c:pt idx="5">
                  <c:v>0.218662915764221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090456"/>
        <c:axId val="-2145087864"/>
      </c:lineChart>
      <c:catAx>
        <c:axId val="-21450904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087864"/>
        <c:crosses val="autoZero"/>
        <c:auto val="1"/>
        <c:lblAlgn val="ctr"/>
        <c:lblOffset val="100"/>
        <c:noMultiLvlLbl val="0"/>
      </c:catAx>
      <c:valAx>
        <c:axId val="-21450878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-2145090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16</xdr:row>
      <xdr:rowOff>25400</xdr:rowOff>
    </xdr:from>
    <xdr:to>
      <xdr:col>9</xdr:col>
      <xdr:colOff>723900</xdr:colOff>
      <xdr:row>40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0" defaultColWidth="15.6640625" defaultRowHeight="15" x14ac:dyDescent="0"/>
  <cols>
    <col min="1" max="1" width="15.6640625" style="5"/>
    <col min="2" max="2" width="29.83203125" style="5" bestFit="1" customWidth="1"/>
    <col min="3" max="13" width="18.83203125" style="2" customWidth="1"/>
    <col min="14" max="16384" width="15.6640625" style="5"/>
  </cols>
  <sheetData>
    <row r="1" spans="1:14" ht="18">
      <c r="A1" s="4" t="s">
        <v>17</v>
      </c>
    </row>
    <row r="3" spans="1:14">
      <c r="A3" s="17" t="s">
        <v>12</v>
      </c>
      <c r="C3" s="6"/>
    </row>
    <row r="4" spans="1:14" s="7" customFormat="1" ht="30">
      <c r="B4" s="8"/>
      <c r="C4" s="9" t="s">
        <v>7</v>
      </c>
      <c r="D4" s="9" t="s">
        <v>6</v>
      </c>
      <c r="E4" s="9" t="s">
        <v>5</v>
      </c>
      <c r="F4" s="9" t="s">
        <v>8</v>
      </c>
      <c r="G4" s="9" t="s">
        <v>9</v>
      </c>
      <c r="H4" s="9" t="s">
        <v>10</v>
      </c>
      <c r="I4" s="9" t="s">
        <v>1</v>
      </c>
      <c r="J4" s="9" t="s">
        <v>11</v>
      </c>
      <c r="K4" s="9" t="s">
        <v>2</v>
      </c>
      <c r="L4" s="9" t="s">
        <v>3</v>
      </c>
      <c r="M4" s="10" t="s">
        <v>4</v>
      </c>
    </row>
    <row r="5" spans="1:14" ht="18">
      <c r="A5" s="5" t="s">
        <v>0</v>
      </c>
      <c r="B5" s="11" t="s">
        <v>7</v>
      </c>
      <c r="C5" s="1">
        <v>1</v>
      </c>
      <c r="D5" s="2">
        <f>1/C6</f>
        <v>0.14285714285714285</v>
      </c>
      <c r="E5" s="2">
        <f>1/C7</f>
        <v>0.14285714285714285</v>
      </c>
      <c r="F5" s="2">
        <f>1/C8</f>
        <v>0.14285714285714285</v>
      </c>
      <c r="G5" s="2">
        <f>1/C9</f>
        <v>0.1111111111111111</v>
      </c>
      <c r="H5" s="2">
        <f>1/C10</f>
        <v>3</v>
      </c>
      <c r="I5" s="5">
        <f t="shared" ref="I5:I10" si="0">AVERAGE(C14:H14)</f>
        <v>4.1607471426186114E-2</v>
      </c>
      <c r="J5" s="5">
        <f>MMULT(C5:H5,I5:I10)/I5</f>
        <v>6.1809112845362009</v>
      </c>
      <c r="K5" s="5">
        <f>(AVERAGE(J5:J10)-6)/5</f>
        <v>0.18517293108646324</v>
      </c>
      <c r="L5" s="2">
        <v>1.24</v>
      </c>
      <c r="M5" s="5">
        <f>K5/L5</f>
        <v>0.14933300894069615</v>
      </c>
      <c r="N5" s="12"/>
    </row>
    <row r="6" spans="1:14" ht="18">
      <c r="A6" s="5" t="s">
        <v>0</v>
      </c>
      <c r="B6" s="11" t="s">
        <v>6</v>
      </c>
      <c r="C6" s="2">
        <v>7</v>
      </c>
      <c r="D6" s="1">
        <v>1</v>
      </c>
      <c r="E6" s="2">
        <f>1/D7</f>
        <v>1</v>
      </c>
      <c r="F6" s="2">
        <f>1/D8</f>
        <v>1</v>
      </c>
      <c r="G6" s="2">
        <f>1/D9</f>
        <v>0.33333333333333331</v>
      </c>
      <c r="H6" s="2">
        <f>1/D10</f>
        <v>5</v>
      </c>
      <c r="I6" s="5">
        <f t="shared" si="0"/>
        <v>0.18738820351292171</v>
      </c>
      <c r="J6" s="5">
        <f>MMULT(C6:H6,I5:I10)/I6</f>
        <v>6.5462307509200217</v>
      </c>
      <c r="K6" s="5"/>
      <c r="L6" s="5"/>
      <c r="M6" s="5"/>
      <c r="N6" s="12"/>
    </row>
    <row r="7" spans="1:14" ht="18">
      <c r="A7" s="5" t="s">
        <v>0</v>
      </c>
      <c r="B7" s="11" t="s">
        <v>5</v>
      </c>
      <c r="C7" s="2">
        <v>7</v>
      </c>
      <c r="D7" s="2">
        <v>1</v>
      </c>
      <c r="E7" s="1">
        <v>1</v>
      </c>
      <c r="F7" s="2">
        <f>1/E8</f>
        <v>3</v>
      </c>
      <c r="G7" s="2">
        <f>1/E9</f>
        <v>5</v>
      </c>
      <c r="H7" s="2">
        <f>1/E10</f>
        <v>7</v>
      </c>
      <c r="I7" s="5">
        <f t="shared" si="0"/>
        <v>0.34691569310811171</v>
      </c>
      <c r="J7" s="5">
        <f>MMULT(C7:H7,I5:I10)/I7</f>
        <v>7.6248071636224557</v>
      </c>
      <c r="K7" s="5"/>
      <c r="L7" s="5"/>
      <c r="M7" s="5"/>
      <c r="N7" s="12"/>
    </row>
    <row r="8" spans="1:14" ht="18">
      <c r="A8" s="5" t="s">
        <v>0</v>
      </c>
      <c r="B8" s="11" t="s">
        <v>8</v>
      </c>
      <c r="C8" s="2">
        <v>7</v>
      </c>
      <c r="D8" s="2">
        <v>1</v>
      </c>
      <c r="E8" s="2">
        <v>0.33333333333333331</v>
      </c>
      <c r="F8" s="1">
        <v>1</v>
      </c>
      <c r="G8" s="2">
        <f>1/F9</f>
        <v>2</v>
      </c>
      <c r="H8" s="2">
        <f>1/F10</f>
        <v>5</v>
      </c>
      <c r="I8" s="5">
        <f t="shared" si="0"/>
        <v>0.18032129371957936</v>
      </c>
      <c r="J8" s="5">
        <f>MMULT(C8:H8,I5:I10)/I8</f>
        <v>7.4968837553700478</v>
      </c>
      <c r="K8" s="5"/>
      <c r="L8" s="5"/>
      <c r="M8" s="5"/>
      <c r="N8" s="12"/>
    </row>
    <row r="9" spans="1:14" ht="18">
      <c r="A9" s="5" t="s">
        <v>0</v>
      </c>
      <c r="B9" s="11" t="s">
        <v>9</v>
      </c>
      <c r="C9" s="2">
        <v>9</v>
      </c>
      <c r="D9" s="2">
        <v>3</v>
      </c>
      <c r="E9" s="2">
        <v>0.2</v>
      </c>
      <c r="F9" s="2">
        <v>0.5</v>
      </c>
      <c r="G9" s="1">
        <v>1</v>
      </c>
      <c r="H9" s="2">
        <f>1/G10</f>
        <v>7</v>
      </c>
      <c r="I9" s="5">
        <f t="shared" si="0"/>
        <v>0.21386309170585152</v>
      </c>
      <c r="J9" s="5">
        <f>MMULT(C9:H9,I5:I10)/I9</f>
        <v>7.1043976973029954</v>
      </c>
      <c r="K9" s="5"/>
      <c r="L9" s="5"/>
      <c r="M9" s="5"/>
      <c r="N9" s="12"/>
    </row>
    <row r="10" spans="1:14" ht="18">
      <c r="A10" s="5" t="s">
        <v>0</v>
      </c>
      <c r="B10" s="11" t="s">
        <v>10</v>
      </c>
      <c r="C10" s="2">
        <v>0.33333333333333331</v>
      </c>
      <c r="D10" s="2">
        <v>0.2</v>
      </c>
      <c r="E10" s="2">
        <v>0.14285714285714285</v>
      </c>
      <c r="F10" s="2">
        <v>0.2</v>
      </c>
      <c r="G10" s="2">
        <v>0.14285714285714285</v>
      </c>
      <c r="H10" s="1">
        <v>1</v>
      </c>
      <c r="I10" s="5">
        <f t="shared" si="0"/>
        <v>2.9904246527349593E-2</v>
      </c>
      <c r="J10" s="5">
        <f>MMULT(C10:H10,I5:I10)/I10</f>
        <v>6.601957280842182</v>
      </c>
      <c r="K10" s="5"/>
      <c r="L10" s="5"/>
      <c r="M10" s="5"/>
      <c r="N10" s="12"/>
    </row>
    <row r="11" spans="1:14">
      <c r="C11" s="3">
        <f t="shared" ref="C11:H11" si="1">SUM(C5:C10)</f>
        <v>31.333333333333332</v>
      </c>
      <c r="D11" s="3">
        <f t="shared" si="1"/>
        <v>6.3428571428571425</v>
      </c>
      <c r="E11" s="3">
        <f t="shared" si="1"/>
        <v>2.8190476190476192</v>
      </c>
      <c r="F11" s="3">
        <f t="shared" si="1"/>
        <v>5.8428571428571425</v>
      </c>
      <c r="G11" s="3">
        <f t="shared" si="1"/>
        <v>8.587301587301587</v>
      </c>
      <c r="H11" s="3">
        <f t="shared" si="1"/>
        <v>28</v>
      </c>
      <c r="I11" s="5"/>
      <c r="J11" s="5"/>
      <c r="K11" s="5"/>
      <c r="L11" s="5"/>
      <c r="M11" s="5"/>
    </row>
    <row r="12" spans="1:14"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</row>
    <row r="13" spans="1:14"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</row>
    <row r="14" spans="1:14">
      <c r="B14" s="11" t="s">
        <v>7</v>
      </c>
      <c r="C14" s="2">
        <f t="shared" ref="C14:H19" si="2">C5/C$11</f>
        <v>3.1914893617021281E-2</v>
      </c>
      <c r="D14" s="2">
        <f t="shared" si="2"/>
        <v>2.2522522522522521E-2</v>
      </c>
      <c r="E14" s="2">
        <f t="shared" si="2"/>
        <v>5.0675675675675672E-2</v>
      </c>
      <c r="F14" s="2">
        <f t="shared" si="2"/>
        <v>2.4449877750611249E-2</v>
      </c>
      <c r="G14" s="2">
        <f t="shared" si="2"/>
        <v>1.2939001848428834E-2</v>
      </c>
      <c r="H14" s="2">
        <f t="shared" si="2"/>
        <v>0.10714285714285714</v>
      </c>
      <c r="I14" s="5"/>
      <c r="K14" s="5"/>
      <c r="L14" s="5"/>
      <c r="M14" s="5"/>
    </row>
    <row r="15" spans="1:14">
      <c r="B15" s="11" t="s">
        <v>6</v>
      </c>
      <c r="C15" s="2">
        <f t="shared" si="2"/>
        <v>0.22340425531914895</v>
      </c>
      <c r="D15" s="2">
        <f t="shared" si="2"/>
        <v>0.15765765765765766</v>
      </c>
      <c r="E15" s="2">
        <f t="shared" si="2"/>
        <v>0.35472972972972971</v>
      </c>
      <c r="F15" s="2">
        <f t="shared" si="2"/>
        <v>0.17114914425427874</v>
      </c>
      <c r="G15" s="2">
        <f t="shared" si="2"/>
        <v>3.8817005545286505E-2</v>
      </c>
      <c r="H15" s="2">
        <f t="shared" si="2"/>
        <v>0.17857142857142858</v>
      </c>
      <c r="I15" s="5"/>
      <c r="K15" s="5"/>
      <c r="L15" s="5"/>
      <c r="M15" s="5"/>
    </row>
    <row r="16" spans="1:14">
      <c r="B16" s="11" t="s">
        <v>5</v>
      </c>
      <c r="C16" s="2">
        <f t="shared" si="2"/>
        <v>0.22340425531914895</v>
      </c>
      <c r="D16" s="2">
        <f t="shared" si="2"/>
        <v>0.15765765765765766</v>
      </c>
      <c r="E16" s="2">
        <f t="shared" si="2"/>
        <v>0.35472972972972971</v>
      </c>
      <c r="F16" s="2">
        <f t="shared" si="2"/>
        <v>0.51344743276283622</v>
      </c>
      <c r="G16" s="2">
        <f t="shared" si="2"/>
        <v>0.58225508317929764</v>
      </c>
      <c r="H16" s="2">
        <f t="shared" si="2"/>
        <v>0.25</v>
      </c>
      <c r="I16" s="5"/>
      <c r="K16" s="5"/>
      <c r="L16" s="5"/>
      <c r="M16" s="5"/>
    </row>
    <row r="17" spans="2:13">
      <c r="B17" s="11" t="s">
        <v>8</v>
      </c>
      <c r="C17" s="2">
        <f t="shared" si="2"/>
        <v>0.22340425531914895</v>
      </c>
      <c r="D17" s="2">
        <f t="shared" si="2"/>
        <v>0.15765765765765766</v>
      </c>
      <c r="E17" s="2">
        <f t="shared" si="2"/>
        <v>0.11824324324324323</v>
      </c>
      <c r="F17" s="2">
        <f t="shared" si="2"/>
        <v>0.17114914425427874</v>
      </c>
      <c r="G17" s="2">
        <f t="shared" si="2"/>
        <v>0.23290203327171904</v>
      </c>
      <c r="H17" s="2">
        <f t="shared" si="2"/>
        <v>0.17857142857142858</v>
      </c>
      <c r="I17" s="5"/>
      <c r="K17" s="5"/>
      <c r="L17" s="5"/>
      <c r="M17" s="5"/>
    </row>
    <row r="18" spans="2:13">
      <c r="B18" s="11" t="s">
        <v>9</v>
      </c>
      <c r="C18" s="2">
        <f t="shared" si="2"/>
        <v>0.28723404255319152</v>
      </c>
      <c r="D18" s="2">
        <f t="shared" si="2"/>
        <v>0.47297297297297297</v>
      </c>
      <c r="E18" s="2">
        <f t="shared" si="2"/>
        <v>7.0945945945945943E-2</v>
      </c>
      <c r="F18" s="2">
        <f t="shared" si="2"/>
        <v>8.557457212713937E-2</v>
      </c>
      <c r="G18" s="2">
        <f t="shared" si="2"/>
        <v>0.11645101663585952</v>
      </c>
      <c r="H18" s="2">
        <f t="shared" si="2"/>
        <v>0.25</v>
      </c>
      <c r="I18" s="5"/>
      <c r="K18" s="5"/>
      <c r="L18" s="5"/>
      <c r="M18" s="5"/>
    </row>
    <row r="19" spans="2:13">
      <c r="B19" s="11" t="s">
        <v>10</v>
      </c>
      <c r="C19" s="2">
        <f t="shared" si="2"/>
        <v>1.0638297872340425E-2</v>
      </c>
      <c r="D19" s="2">
        <f t="shared" si="2"/>
        <v>3.1531531531531536E-2</v>
      </c>
      <c r="E19" s="2">
        <f t="shared" si="2"/>
        <v>5.0675675675675672E-2</v>
      </c>
      <c r="F19" s="2">
        <f t="shared" si="2"/>
        <v>3.4229828850855751E-2</v>
      </c>
      <c r="G19" s="2">
        <f t="shared" si="2"/>
        <v>1.6635859519408502E-2</v>
      </c>
      <c r="H19" s="2">
        <f t="shared" si="2"/>
        <v>3.5714285714285712E-2</v>
      </c>
      <c r="I19" s="5"/>
      <c r="K19" s="5"/>
      <c r="L19" s="5"/>
      <c r="M19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0" defaultColWidth="18.83203125" defaultRowHeight="15" x14ac:dyDescent="0"/>
  <cols>
    <col min="1" max="1" width="18.83203125" style="5"/>
    <col min="2" max="2" width="29.83203125" style="5" bestFit="1" customWidth="1"/>
    <col min="3" max="13" width="18.83203125" style="2"/>
    <col min="14" max="16384" width="18.83203125" style="5"/>
  </cols>
  <sheetData>
    <row r="1" spans="1:14" ht="18">
      <c r="A1" s="4" t="s">
        <v>17</v>
      </c>
      <c r="C1" s="6"/>
    </row>
    <row r="2" spans="1:14" s="13" customForma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>
      <c r="A3" s="17" t="s">
        <v>13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J3" s="5"/>
      <c r="K3" s="5"/>
      <c r="L3" s="5"/>
      <c r="M3" s="5"/>
    </row>
    <row r="4" spans="1:14" s="7" customFormat="1" ht="30">
      <c r="B4" s="8"/>
      <c r="C4" s="9" t="s">
        <v>7</v>
      </c>
      <c r="D4" s="9" t="s">
        <v>6</v>
      </c>
      <c r="E4" s="9" t="s">
        <v>5</v>
      </c>
      <c r="F4" s="9" t="s">
        <v>8</v>
      </c>
      <c r="G4" s="9" t="s">
        <v>9</v>
      </c>
      <c r="H4" s="9" t="s">
        <v>10</v>
      </c>
      <c r="I4" s="9" t="s">
        <v>1</v>
      </c>
      <c r="J4" s="9" t="s">
        <v>11</v>
      </c>
      <c r="K4" s="9" t="s">
        <v>2</v>
      </c>
      <c r="L4" s="9" t="s">
        <v>3</v>
      </c>
      <c r="M4" s="10" t="s">
        <v>4</v>
      </c>
    </row>
    <row r="5" spans="1:14" ht="18">
      <c r="A5" s="5" t="s">
        <v>0</v>
      </c>
      <c r="B5" s="11" t="s">
        <v>7</v>
      </c>
      <c r="C5" s="1">
        <v>1</v>
      </c>
      <c r="D5" s="2">
        <f>1/C6</f>
        <v>0.14285714285714285</v>
      </c>
      <c r="E5" s="2">
        <f>1/C7</f>
        <v>0.14285714285714285</v>
      </c>
      <c r="F5" s="2">
        <f>1/C8</f>
        <v>0.5</v>
      </c>
      <c r="G5" s="2">
        <f>1/C9</f>
        <v>0.33333333333333331</v>
      </c>
      <c r="H5" s="2">
        <f>1/C10</f>
        <v>0.5</v>
      </c>
      <c r="I5" s="5">
        <f t="shared" ref="I5:I10" si="0">AVERAGE(C14:H14)</f>
        <v>3.6044674922883109E-2</v>
      </c>
      <c r="J5" s="5">
        <f>MMULT(C5:H5,I5:I10)/I5</f>
        <v>6.693133755238124</v>
      </c>
      <c r="K5" s="5">
        <f>(AVERAGE(J5:J10)-6)/5</f>
        <v>0.22038211869821112</v>
      </c>
      <c r="L5" s="2">
        <v>1.24</v>
      </c>
      <c r="M5" s="5">
        <f>K5/L5</f>
        <v>0.17772751507920251</v>
      </c>
      <c r="N5" s="12"/>
    </row>
    <row r="6" spans="1:14" ht="18">
      <c r="A6" s="5" t="s">
        <v>0</v>
      </c>
      <c r="B6" s="11" t="s">
        <v>6</v>
      </c>
      <c r="C6" s="2">
        <v>7</v>
      </c>
      <c r="D6" s="1">
        <v>1</v>
      </c>
      <c r="E6" s="2">
        <f>1/D7</f>
        <v>3</v>
      </c>
      <c r="F6" s="2">
        <f>1/D8</f>
        <v>7</v>
      </c>
      <c r="G6" s="2">
        <f>1/D9</f>
        <v>7</v>
      </c>
      <c r="H6" s="2">
        <f>1/D10</f>
        <v>7</v>
      </c>
      <c r="I6" s="5">
        <f t="shared" si="0"/>
        <v>0.42500175032647536</v>
      </c>
      <c r="J6" s="5">
        <f>MMULT(C6:H6,I5:I10)/I6</f>
        <v>7.8479245582584669</v>
      </c>
      <c r="K6" s="5"/>
      <c r="L6" s="5"/>
      <c r="M6" s="5"/>
      <c r="N6" s="12"/>
    </row>
    <row r="7" spans="1:14" ht="18">
      <c r="A7" s="5" t="s">
        <v>0</v>
      </c>
      <c r="B7" s="11" t="s">
        <v>5</v>
      </c>
      <c r="C7" s="2">
        <v>7</v>
      </c>
      <c r="D7" s="2">
        <v>0.33333333333333331</v>
      </c>
      <c r="E7" s="1">
        <v>1</v>
      </c>
      <c r="F7" s="2">
        <f>1/E8</f>
        <v>5</v>
      </c>
      <c r="G7" s="2">
        <f>1/E9</f>
        <v>7</v>
      </c>
      <c r="H7" s="2">
        <f>1/E10</f>
        <v>7</v>
      </c>
      <c r="I7" s="5">
        <f t="shared" si="0"/>
        <v>0.2786519560877922</v>
      </c>
      <c r="J7" s="5">
        <f>MMULT(C7:H7,I5:I10)/I7</f>
        <v>8.4936510235896332</v>
      </c>
      <c r="K7" s="5"/>
      <c r="L7" s="5"/>
      <c r="M7" s="5"/>
      <c r="N7" s="12"/>
    </row>
    <row r="8" spans="1:14" ht="18">
      <c r="A8" s="5" t="s">
        <v>0</v>
      </c>
      <c r="B8" s="11" t="s">
        <v>8</v>
      </c>
      <c r="C8" s="2">
        <v>2</v>
      </c>
      <c r="D8" s="2">
        <v>0.14285714285714285</v>
      </c>
      <c r="E8" s="2">
        <v>0.2</v>
      </c>
      <c r="F8" s="1">
        <v>1</v>
      </c>
      <c r="G8" s="2">
        <f>1/F9</f>
        <v>0.14285714285714285</v>
      </c>
      <c r="H8" s="2">
        <f>1/F10</f>
        <v>3</v>
      </c>
      <c r="I8" s="5">
        <f t="shared" si="0"/>
        <v>6.3985394623207473E-2</v>
      </c>
      <c r="J8" s="5">
        <f>MMULT(C8:H8,I5:I10)/I8</f>
        <v>6.3282409877377814</v>
      </c>
      <c r="K8" s="5"/>
      <c r="L8" s="5"/>
      <c r="M8" s="5"/>
      <c r="N8" s="12"/>
    </row>
    <row r="9" spans="1:14" ht="18">
      <c r="A9" s="5" t="s">
        <v>0</v>
      </c>
      <c r="B9" s="11" t="s">
        <v>9</v>
      </c>
      <c r="C9" s="2">
        <v>3</v>
      </c>
      <c r="D9" s="2">
        <v>0.14285714285714285</v>
      </c>
      <c r="E9" s="2">
        <v>0.14285714285714285</v>
      </c>
      <c r="F9" s="2">
        <v>7</v>
      </c>
      <c r="G9" s="1">
        <v>1</v>
      </c>
      <c r="H9" s="2">
        <f>1/G10</f>
        <v>7</v>
      </c>
      <c r="I9" s="5">
        <f t="shared" si="0"/>
        <v>0.15279367134332864</v>
      </c>
      <c r="J9" s="5">
        <f>MMULT(C9:H9,I5:I10)/I9</f>
        <v>7.2909124809536463</v>
      </c>
      <c r="K9" s="5"/>
      <c r="L9" s="5"/>
      <c r="M9" s="5"/>
      <c r="N9" s="12"/>
    </row>
    <row r="10" spans="1:14" ht="18">
      <c r="A10" s="5" t="s">
        <v>0</v>
      </c>
      <c r="B10" s="11" t="s">
        <v>10</v>
      </c>
      <c r="C10" s="2">
        <v>2</v>
      </c>
      <c r="D10" s="2">
        <v>0.14285714285714285</v>
      </c>
      <c r="E10" s="2">
        <v>0.14285714285714285</v>
      </c>
      <c r="F10" s="2">
        <v>0.33333333333333331</v>
      </c>
      <c r="G10" s="2">
        <v>0.14285714285714285</v>
      </c>
      <c r="H10" s="1">
        <v>1</v>
      </c>
      <c r="I10" s="5">
        <f t="shared" si="0"/>
        <v>4.3522552696313256E-2</v>
      </c>
      <c r="J10" s="5">
        <f>MMULT(C10:H10,I5:I10)/I10</f>
        <v>5.9576007551686736</v>
      </c>
      <c r="K10" s="5"/>
      <c r="L10" s="5"/>
      <c r="M10" s="5"/>
      <c r="N10" s="12"/>
    </row>
    <row r="11" spans="1:14">
      <c r="C11" s="3">
        <f t="shared" ref="C11:H11" si="1">SUM(C5:C10)</f>
        <v>22</v>
      </c>
      <c r="D11" s="3">
        <f t="shared" si="1"/>
        <v>1.9047619047619044</v>
      </c>
      <c r="E11" s="3">
        <f t="shared" si="1"/>
        <v>4.628571428571429</v>
      </c>
      <c r="F11" s="3">
        <f t="shared" si="1"/>
        <v>20.833333333333332</v>
      </c>
      <c r="G11" s="3">
        <f t="shared" si="1"/>
        <v>15.619047619047617</v>
      </c>
      <c r="H11" s="3">
        <f t="shared" si="1"/>
        <v>25.5</v>
      </c>
      <c r="I11" s="5"/>
      <c r="J11" s="5"/>
      <c r="K11" s="5"/>
      <c r="L11" s="5"/>
      <c r="M11" s="5"/>
    </row>
    <row r="12" spans="1:14"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</row>
    <row r="13" spans="1:14"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</row>
    <row r="14" spans="1:14">
      <c r="B14" s="11" t="s">
        <v>7</v>
      </c>
      <c r="C14" s="2">
        <f t="shared" ref="C14:H19" si="2">C5/C$11</f>
        <v>4.5454545454545456E-2</v>
      </c>
      <c r="D14" s="2">
        <f t="shared" si="2"/>
        <v>7.5000000000000011E-2</v>
      </c>
      <c r="E14" s="2">
        <f t="shared" si="2"/>
        <v>3.0864197530864192E-2</v>
      </c>
      <c r="F14" s="2">
        <f t="shared" si="2"/>
        <v>2.4E-2</v>
      </c>
      <c r="G14" s="2">
        <f t="shared" si="2"/>
        <v>2.1341463414634148E-2</v>
      </c>
      <c r="H14" s="2">
        <f t="shared" si="2"/>
        <v>1.9607843137254902E-2</v>
      </c>
      <c r="I14" s="5"/>
      <c r="K14" s="5"/>
      <c r="L14" s="5"/>
      <c r="M14" s="5"/>
    </row>
    <row r="15" spans="1:14">
      <c r="B15" s="11" t="s">
        <v>6</v>
      </c>
      <c r="C15" s="2">
        <f t="shared" si="2"/>
        <v>0.31818181818181818</v>
      </c>
      <c r="D15" s="2">
        <f t="shared" si="2"/>
        <v>0.52500000000000013</v>
      </c>
      <c r="E15" s="2">
        <f t="shared" si="2"/>
        <v>0.64814814814814814</v>
      </c>
      <c r="F15" s="2">
        <f t="shared" si="2"/>
        <v>0.33600000000000002</v>
      </c>
      <c r="G15" s="2">
        <f t="shared" si="2"/>
        <v>0.44817073170731714</v>
      </c>
      <c r="H15" s="2">
        <f t="shared" si="2"/>
        <v>0.27450980392156865</v>
      </c>
      <c r="I15" s="5"/>
      <c r="K15" s="5"/>
      <c r="L15" s="5"/>
      <c r="M15" s="5"/>
    </row>
    <row r="16" spans="1:14">
      <c r="B16" s="11" t="s">
        <v>5</v>
      </c>
      <c r="C16" s="2">
        <f t="shared" si="2"/>
        <v>0.31818181818181818</v>
      </c>
      <c r="D16" s="2">
        <f t="shared" si="2"/>
        <v>0.17500000000000002</v>
      </c>
      <c r="E16" s="2">
        <f t="shared" si="2"/>
        <v>0.21604938271604937</v>
      </c>
      <c r="F16" s="2">
        <f t="shared" si="2"/>
        <v>0.24000000000000002</v>
      </c>
      <c r="G16" s="2">
        <f t="shared" si="2"/>
        <v>0.44817073170731714</v>
      </c>
      <c r="H16" s="2">
        <f t="shared" si="2"/>
        <v>0.27450980392156865</v>
      </c>
      <c r="I16" s="5"/>
      <c r="K16" s="5"/>
      <c r="L16" s="5"/>
      <c r="M16" s="5"/>
    </row>
    <row r="17" spans="2:13">
      <c r="B17" s="11" t="s">
        <v>8</v>
      </c>
      <c r="C17" s="2">
        <f t="shared" si="2"/>
        <v>9.0909090909090912E-2</v>
      </c>
      <c r="D17" s="2">
        <f t="shared" si="2"/>
        <v>7.5000000000000011E-2</v>
      </c>
      <c r="E17" s="2">
        <f t="shared" si="2"/>
        <v>4.3209876543209874E-2</v>
      </c>
      <c r="F17" s="2">
        <f t="shared" si="2"/>
        <v>4.8000000000000001E-2</v>
      </c>
      <c r="G17" s="2">
        <f t="shared" si="2"/>
        <v>9.1463414634146353E-3</v>
      </c>
      <c r="H17" s="2">
        <f t="shared" si="2"/>
        <v>0.11764705882352941</v>
      </c>
      <c r="I17" s="5"/>
      <c r="K17" s="5"/>
      <c r="L17" s="5"/>
      <c r="M17" s="5"/>
    </row>
    <row r="18" spans="2:13">
      <c r="B18" s="11" t="s">
        <v>9</v>
      </c>
      <c r="C18" s="2">
        <f t="shared" si="2"/>
        <v>0.13636363636363635</v>
      </c>
      <c r="D18" s="2">
        <f t="shared" si="2"/>
        <v>7.5000000000000011E-2</v>
      </c>
      <c r="E18" s="2">
        <f t="shared" si="2"/>
        <v>3.0864197530864192E-2</v>
      </c>
      <c r="F18" s="2">
        <f t="shared" si="2"/>
        <v>0.33600000000000002</v>
      </c>
      <c r="G18" s="2">
        <f t="shared" si="2"/>
        <v>6.4024390243902454E-2</v>
      </c>
      <c r="H18" s="2">
        <f t="shared" si="2"/>
        <v>0.27450980392156865</v>
      </c>
      <c r="I18" s="5"/>
      <c r="K18" s="5"/>
      <c r="L18" s="5"/>
      <c r="M18" s="5"/>
    </row>
    <row r="19" spans="2:13">
      <c r="B19" s="11" t="s">
        <v>10</v>
      </c>
      <c r="C19" s="2">
        <f t="shared" si="2"/>
        <v>9.0909090909090912E-2</v>
      </c>
      <c r="D19" s="2">
        <f t="shared" si="2"/>
        <v>7.5000000000000011E-2</v>
      </c>
      <c r="E19" s="2">
        <f t="shared" si="2"/>
        <v>3.0864197530864192E-2</v>
      </c>
      <c r="F19" s="2">
        <f t="shared" si="2"/>
        <v>1.6E-2</v>
      </c>
      <c r="G19" s="2">
        <f t="shared" si="2"/>
        <v>9.1463414634146353E-3</v>
      </c>
      <c r="H19" s="2">
        <f t="shared" si="2"/>
        <v>3.9215686274509803E-2</v>
      </c>
      <c r="I19" s="5"/>
      <c r="K19" s="5"/>
      <c r="L19" s="5"/>
      <c r="M19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0" defaultColWidth="18.83203125" defaultRowHeight="15" x14ac:dyDescent="0"/>
  <cols>
    <col min="1" max="1" width="18.83203125" style="5"/>
    <col min="2" max="2" width="29.83203125" style="5" bestFit="1" customWidth="1"/>
    <col min="3" max="13" width="18.83203125" style="2"/>
    <col min="14" max="16384" width="18.83203125" style="5"/>
  </cols>
  <sheetData>
    <row r="1" spans="1:14" ht="18">
      <c r="A1" s="4" t="s">
        <v>17</v>
      </c>
      <c r="C1" s="6"/>
    </row>
    <row r="2" spans="1:14" s="13" customForma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>
      <c r="A3" s="17" t="s">
        <v>14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J3" s="5"/>
      <c r="K3" s="5"/>
      <c r="L3" s="5"/>
      <c r="M3" s="5"/>
    </row>
    <row r="4" spans="1:14" s="7" customFormat="1" ht="30">
      <c r="B4" s="8"/>
      <c r="C4" s="9" t="s">
        <v>7</v>
      </c>
      <c r="D4" s="9" t="s">
        <v>6</v>
      </c>
      <c r="E4" s="9" t="s">
        <v>5</v>
      </c>
      <c r="F4" s="9" t="s">
        <v>8</v>
      </c>
      <c r="G4" s="9" t="s">
        <v>9</v>
      </c>
      <c r="H4" s="9" t="s">
        <v>10</v>
      </c>
      <c r="I4" s="9" t="s">
        <v>1</v>
      </c>
      <c r="J4" s="10" t="s">
        <v>11</v>
      </c>
      <c r="K4" s="9" t="s">
        <v>2</v>
      </c>
      <c r="L4" s="9" t="s">
        <v>3</v>
      </c>
      <c r="M4" s="10" t="s">
        <v>4</v>
      </c>
    </row>
    <row r="5" spans="1:14" ht="18">
      <c r="A5" s="5" t="s">
        <v>0</v>
      </c>
      <c r="B5" s="11" t="s">
        <v>7</v>
      </c>
      <c r="C5" s="1">
        <v>1</v>
      </c>
      <c r="D5" s="2">
        <f>1/C6</f>
        <v>0.1111111111111111</v>
      </c>
      <c r="E5" s="2">
        <f>1/C7</f>
        <v>0.1111111111111111</v>
      </c>
      <c r="F5" s="2">
        <f>1/C8</f>
        <v>0.25</v>
      </c>
      <c r="G5" s="2">
        <f>1/C9</f>
        <v>0.125</v>
      </c>
      <c r="H5" s="2">
        <f>1/C10</f>
        <v>0.5</v>
      </c>
      <c r="I5" s="5">
        <f t="shared" ref="I5:I10" si="0">AVERAGE(C14:H14)</f>
        <v>2.788534350413514E-2</v>
      </c>
      <c r="J5" s="5">
        <f>MMULT(C5:H5,I5:I10)/I5</f>
        <v>6.4167719719169822</v>
      </c>
      <c r="K5" s="5">
        <f>(AVERAGE(J5:J10)-6)/5</f>
        <v>0.10607248930843785</v>
      </c>
      <c r="L5" s="2">
        <v>1.24</v>
      </c>
      <c r="M5" s="5">
        <f>K5/L5</f>
        <v>8.554233008744988E-2</v>
      </c>
      <c r="N5" s="12"/>
    </row>
    <row r="6" spans="1:14" ht="18">
      <c r="A6" s="5" t="s">
        <v>0</v>
      </c>
      <c r="B6" s="11" t="s">
        <v>6</v>
      </c>
      <c r="C6" s="2">
        <v>9</v>
      </c>
      <c r="D6" s="1">
        <v>1</v>
      </c>
      <c r="E6" s="2">
        <f>1/D7</f>
        <v>1</v>
      </c>
      <c r="F6" s="2">
        <f>1/D8</f>
        <v>4</v>
      </c>
      <c r="G6" s="2">
        <f>1/D9</f>
        <v>2</v>
      </c>
      <c r="H6" s="2">
        <f>1/D10</f>
        <v>4</v>
      </c>
      <c r="I6" s="5">
        <f t="shared" si="0"/>
        <v>0.29647087544130901</v>
      </c>
      <c r="J6" s="5">
        <f>MMULT(C6:H6,I5:I10)/I6</f>
        <v>6.751114852462643</v>
      </c>
      <c r="K6" s="5"/>
      <c r="L6" s="5"/>
      <c r="M6" s="5"/>
      <c r="N6" s="12"/>
    </row>
    <row r="7" spans="1:14" ht="18">
      <c r="A7" s="5" t="s">
        <v>0</v>
      </c>
      <c r="B7" s="11" t="s">
        <v>5</v>
      </c>
      <c r="C7" s="2">
        <v>9</v>
      </c>
      <c r="D7" s="2">
        <v>1</v>
      </c>
      <c r="E7" s="1">
        <v>1</v>
      </c>
      <c r="F7" s="2">
        <f>1/E8</f>
        <v>4</v>
      </c>
      <c r="G7" s="2">
        <f>1/E9</f>
        <v>2</v>
      </c>
      <c r="H7" s="2">
        <f>1/E10</f>
        <v>4</v>
      </c>
      <c r="I7" s="5">
        <f t="shared" si="0"/>
        <v>0.29647087544130901</v>
      </c>
      <c r="J7" s="5">
        <f>MMULT(C7:H7,I5:I10)/I7</f>
        <v>6.751114852462643</v>
      </c>
      <c r="K7" s="5"/>
      <c r="L7" s="5"/>
      <c r="M7" s="5"/>
      <c r="N7" s="12"/>
    </row>
    <row r="8" spans="1:14" ht="18">
      <c r="A8" s="5" t="s">
        <v>0</v>
      </c>
      <c r="B8" s="11" t="s">
        <v>8</v>
      </c>
      <c r="C8" s="2">
        <v>4</v>
      </c>
      <c r="D8" s="2">
        <v>0.25</v>
      </c>
      <c r="E8" s="2">
        <v>0.25</v>
      </c>
      <c r="F8" s="1">
        <v>1</v>
      </c>
      <c r="G8" s="2">
        <f>1/F9</f>
        <v>2</v>
      </c>
      <c r="H8" s="2">
        <f>1/F10</f>
        <v>5</v>
      </c>
      <c r="I8" s="5">
        <f t="shared" si="0"/>
        <v>0.14836188903472999</v>
      </c>
      <c r="J8" s="5">
        <f>MMULT(C8:H8,I5:I10)/I8</f>
        <v>6.8990425289563948</v>
      </c>
      <c r="K8" s="5"/>
      <c r="L8" s="5"/>
      <c r="M8" s="5"/>
      <c r="N8" s="12"/>
    </row>
    <row r="9" spans="1:14" ht="18">
      <c r="A9" s="5" t="s">
        <v>0</v>
      </c>
      <c r="B9" s="11" t="s">
        <v>9</v>
      </c>
      <c r="C9" s="2">
        <v>8</v>
      </c>
      <c r="D9" s="2">
        <v>0.5</v>
      </c>
      <c r="E9" s="2">
        <v>0.5</v>
      </c>
      <c r="F9" s="2">
        <v>0.5</v>
      </c>
      <c r="G9" s="1">
        <v>1</v>
      </c>
      <c r="H9" s="2">
        <f>1/G10</f>
        <v>7</v>
      </c>
      <c r="I9" s="5">
        <f t="shared" si="0"/>
        <v>0.17954626717919928</v>
      </c>
      <c r="J9" s="5">
        <f>MMULT(C9:H9,I5:I10)/I9</f>
        <v>6.3055283674387486</v>
      </c>
      <c r="K9" s="5"/>
      <c r="L9" s="5"/>
      <c r="M9" s="5"/>
      <c r="N9" s="12"/>
    </row>
    <row r="10" spans="1:14" ht="18">
      <c r="A10" s="5" t="s">
        <v>0</v>
      </c>
      <c r="B10" s="11" t="s">
        <v>10</v>
      </c>
      <c r="C10" s="2">
        <v>2</v>
      </c>
      <c r="D10" s="2">
        <v>0.25</v>
      </c>
      <c r="E10" s="2">
        <v>0.25</v>
      </c>
      <c r="F10" s="2">
        <v>0.2</v>
      </c>
      <c r="G10" s="2">
        <v>0.14285714285714285</v>
      </c>
      <c r="H10" s="1">
        <v>1</v>
      </c>
      <c r="I10" s="5">
        <f t="shared" si="0"/>
        <v>5.1264749399317598E-2</v>
      </c>
      <c r="J10" s="5">
        <f>MMULT(C10:H10,I5:I10)/I10</f>
        <v>6.0586021060157256</v>
      </c>
      <c r="K10" s="5"/>
      <c r="L10" s="5"/>
      <c r="M10" s="5"/>
      <c r="N10" s="12"/>
    </row>
    <row r="11" spans="1:14">
      <c r="C11" s="3">
        <f t="shared" ref="C11:H11" si="1">SUM(C5:C10)</f>
        <v>33</v>
      </c>
      <c r="D11" s="3">
        <f t="shared" si="1"/>
        <v>3.1111111111111112</v>
      </c>
      <c r="E11" s="3">
        <f t="shared" si="1"/>
        <v>3.1111111111111112</v>
      </c>
      <c r="F11" s="3">
        <f t="shared" si="1"/>
        <v>9.9499999999999993</v>
      </c>
      <c r="G11" s="3">
        <f t="shared" si="1"/>
        <v>7.2678571428571432</v>
      </c>
      <c r="H11" s="3">
        <f t="shared" si="1"/>
        <v>21.5</v>
      </c>
      <c r="I11" s="5"/>
      <c r="J11" s="5"/>
      <c r="K11" s="5"/>
      <c r="L11" s="5"/>
      <c r="M11" s="5"/>
    </row>
    <row r="12" spans="1:14"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</row>
    <row r="13" spans="1:14"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</row>
    <row r="14" spans="1:14">
      <c r="B14" s="11" t="s">
        <v>7</v>
      </c>
      <c r="C14" s="2">
        <f t="shared" ref="C14:H19" si="2">C5/C$11</f>
        <v>3.0303030303030304E-2</v>
      </c>
      <c r="D14" s="2">
        <f t="shared" si="2"/>
        <v>3.5714285714285712E-2</v>
      </c>
      <c r="E14" s="2">
        <f t="shared" si="2"/>
        <v>3.5714285714285712E-2</v>
      </c>
      <c r="F14" s="2">
        <f t="shared" si="2"/>
        <v>2.5125628140703519E-2</v>
      </c>
      <c r="G14" s="2">
        <f t="shared" si="2"/>
        <v>1.7199017199017199E-2</v>
      </c>
      <c r="H14" s="2">
        <f t="shared" si="2"/>
        <v>2.3255813953488372E-2</v>
      </c>
      <c r="I14" s="5"/>
      <c r="K14" s="5"/>
      <c r="L14" s="5"/>
      <c r="M14" s="5"/>
    </row>
    <row r="15" spans="1:14">
      <c r="B15" s="11" t="s">
        <v>6</v>
      </c>
      <c r="C15" s="2">
        <f t="shared" si="2"/>
        <v>0.27272727272727271</v>
      </c>
      <c r="D15" s="2">
        <f t="shared" si="2"/>
        <v>0.3214285714285714</v>
      </c>
      <c r="E15" s="2">
        <f t="shared" si="2"/>
        <v>0.3214285714285714</v>
      </c>
      <c r="F15" s="2">
        <f t="shared" si="2"/>
        <v>0.4020100502512563</v>
      </c>
      <c r="G15" s="2">
        <f t="shared" si="2"/>
        <v>0.27518427518427518</v>
      </c>
      <c r="H15" s="2">
        <f t="shared" si="2"/>
        <v>0.18604651162790697</v>
      </c>
      <c r="I15" s="5"/>
      <c r="K15" s="5"/>
      <c r="L15" s="5"/>
      <c r="M15" s="5"/>
    </row>
    <row r="16" spans="1:14">
      <c r="B16" s="11" t="s">
        <v>5</v>
      </c>
      <c r="C16" s="2">
        <f t="shared" si="2"/>
        <v>0.27272727272727271</v>
      </c>
      <c r="D16" s="2">
        <f t="shared" si="2"/>
        <v>0.3214285714285714</v>
      </c>
      <c r="E16" s="2">
        <f t="shared" si="2"/>
        <v>0.3214285714285714</v>
      </c>
      <c r="F16" s="2">
        <f t="shared" si="2"/>
        <v>0.4020100502512563</v>
      </c>
      <c r="G16" s="2">
        <f t="shared" si="2"/>
        <v>0.27518427518427518</v>
      </c>
      <c r="H16" s="2">
        <f t="shared" si="2"/>
        <v>0.18604651162790697</v>
      </c>
      <c r="I16" s="5"/>
      <c r="K16" s="5"/>
      <c r="L16" s="5"/>
      <c r="M16" s="5"/>
    </row>
    <row r="17" spans="2:13">
      <c r="B17" s="11" t="s">
        <v>8</v>
      </c>
      <c r="C17" s="2">
        <f t="shared" si="2"/>
        <v>0.12121212121212122</v>
      </c>
      <c r="D17" s="2">
        <f t="shared" si="2"/>
        <v>8.0357142857142849E-2</v>
      </c>
      <c r="E17" s="2">
        <f t="shared" si="2"/>
        <v>8.0357142857142849E-2</v>
      </c>
      <c r="F17" s="2">
        <f t="shared" si="2"/>
        <v>0.10050251256281408</v>
      </c>
      <c r="G17" s="2">
        <f t="shared" si="2"/>
        <v>0.27518427518427518</v>
      </c>
      <c r="H17" s="2">
        <f t="shared" si="2"/>
        <v>0.23255813953488372</v>
      </c>
      <c r="I17" s="5"/>
      <c r="K17" s="5"/>
      <c r="L17" s="5"/>
      <c r="M17" s="5"/>
    </row>
    <row r="18" spans="2:13">
      <c r="B18" s="11" t="s">
        <v>9</v>
      </c>
      <c r="C18" s="2">
        <f t="shared" si="2"/>
        <v>0.24242424242424243</v>
      </c>
      <c r="D18" s="2">
        <f t="shared" si="2"/>
        <v>0.1607142857142857</v>
      </c>
      <c r="E18" s="2">
        <f t="shared" si="2"/>
        <v>0.1607142857142857</v>
      </c>
      <c r="F18" s="2">
        <f t="shared" si="2"/>
        <v>5.0251256281407038E-2</v>
      </c>
      <c r="G18" s="2">
        <f t="shared" si="2"/>
        <v>0.13759213759213759</v>
      </c>
      <c r="H18" s="2">
        <f t="shared" si="2"/>
        <v>0.32558139534883723</v>
      </c>
      <c r="I18" s="5"/>
      <c r="K18" s="5"/>
      <c r="L18" s="5"/>
      <c r="M18" s="5"/>
    </row>
    <row r="19" spans="2:13">
      <c r="B19" s="11" t="s">
        <v>10</v>
      </c>
      <c r="C19" s="2">
        <f t="shared" si="2"/>
        <v>6.0606060606060608E-2</v>
      </c>
      <c r="D19" s="2">
        <f t="shared" si="2"/>
        <v>8.0357142857142849E-2</v>
      </c>
      <c r="E19" s="2">
        <f t="shared" si="2"/>
        <v>8.0357142857142849E-2</v>
      </c>
      <c r="F19" s="2">
        <f t="shared" si="2"/>
        <v>2.0100502512562818E-2</v>
      </c>
      <c r="G19" s="2">
        <f t="shared" si="2"/>
        <v>1.9656019656019656E-2</v>
      </c>
      <c r="H19" s="2">
        <f t="shared" si="2"/>
        <v>4.6511627906976744E-2</v>
      </c>
      <c r="I19" s="5"/>
      <c r="K19" s="5"/>
      <c r="L19" s="5"/>
      <c r="M19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0" defaultColWidth="18.83203125" defaultRowHeight="15" x14ac:dyDescent="0"/>
  <cols>
    <col min="1" max="1" width="18.83203125" style="5"/>
    <col min="2" max="2" width="29.83203125" style="5" bestFit="1" customWidth="1"/>
    <col min="3" max="13" width="18.83203125" style="2"/>
    <col min="14" max="16384" width="18.83203125" style="5"/>
  </cols>
  <sheetData>
    <row r="1" spans="1:14" ht="18">
      <c r="A1" s="4" t="s">
        <v>17</v>
      </c>
      <c r="C1" s="6"/>
    </row>
    <row r="2" spans="1:14" s="13" customForma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>
      <c r="A3" s="17" t="s">
        <v>15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J3" s="5"/>
      <c r="K3" s="5"/>
      <c r="L3" s="5"/>
      <c r="M3" s="5"/>
    </row>
    <row r="4" spans="1:14" s="7" customFormat="1" ht="30">
      <c r="B4" s="8"/>
      <c r="C4" s="9" t="s">
        <v>7</v>
      </c>
      <c r="D4" s="9" t="s">
        <v>6</v>
      </c>
      <c r="E4" s="9" t="s">
        <v>5</v>
      </c>
      <c r="F4" s="9" t="s">
        <v>8</v>
      </c>
      <c r="G4" s="9" t="s">
        <v>9</v>
      </c>
      <c r="H4" s="9" t="s">
        <v>10</v>
      </c>
      <c r="I4" s="9" t="s">
        <v>1</v>
      </c>
      <c r="J4" s="10" t="s">
        <v>11</v>
      </c>
      <c r="K4" s="9" t="s">
        <v>2</v>
      </c>
      <c r="L4" s="9" t="s">
        <v>3</v>
      </c>
      <c r="M4" s="10" t="s">
        <v>4</v>
      </c>
    </row>
    <row r="5" spans="1:14" ht="18">
      <c r="A5" s="5" t="s">
        <v>0</v>
      </c>
      <c r="B5" s="11" t="s">
        <v>7</v>
      </c>
      <c r="C5" s="1">
        <v>1</v>
      </c>
      <c r="D5" s="2">
        <f>1/C6</f>
        <v>0.16666666666666666</v>
      </c>
      <c r="E5" s="2">
        <f>1/C7</f>
        <v>0.125</v>
      </c>
      <c r="F5" s="2">
        <f>1/C8</f>
        <v>0.25</v>
      </c>
      <c r="G5" s="2">
        <f>1/C9</f>
        <v>0.33333333333333331</v>
      </c>
      <c r="H5" s="2">
        <f>1/C10</f>
        <v>0.5</v>
      </c>
      <c r="I5" s="5">
        <f t="shared" ref="I5:I10" si="0">AVERAGE(C14:H14)</f>
        <v>3.3122382342243566E-2</v>
      </c>
      <c r="J5" s="5">
        <f>MMULT(C5:H5,I5:I10)/I5</f>
        <v>6.3559869743587569</v>
      </c>
      <c r="K5" s="5">
        <f>(AVERAGE(J5:J10)-6)/5</f>
        <v>0.12862976856856873</v>
      </c>
      <c r="L5" s="2">
        <v>1.24</v>
      </c>
      <c r="M5" s="5">
        <f>K5/L5</f>
        <v>0.10373368432949091</v>
      </c>
      <c r="N5" s="12"/>
    </row>
    <row r="6" spans="1:14" ht="18">
      <c r="A6" s="5" t="s">
        <v>0</v>
      </c>
      <c r="B6" s="11" t="s">
        <v>6</v>
      </c>
      <c r="C6" s="2">
        <v>6</v>
      </c>
      <c r="D6" s="1">
        <v>1</v>
      </c>
      <c r="E6" s="2">
        <f>1/D7</f>
        <v>0.16666666666666666</v>
      </c>
      <c r="F6" s="2">
        <f>1/D8</f>
        <v>3</v>
      </c>
      <c r="G6" s="2">
        <f>1/D9</f>
        <v>6</v>
      </c>
      <c r="H6" s="2">
        <f>1/D10</f>
        <v>6</v>
      </c>
      <c r="I6" s="5">
        <f t="shared" si="0"/>
        <v>0.22044402488256712</v>
      </c>
      <c r="J6" s="5">
        <f>MMULT(C6:H6,I5:I10)/I6</f>
        <v>7.1061796151065471</v>
      </c>
      <c r="K6" s="5"/>
      <c r="L6" s="5"/>
      <c r="M6" s="5"/>
      <c r="N6" s="12"/>
    </row>
    <row r="7" spans="1:14" ht="18">
      <c r="A7" s="5" t="s">
        <v>0</v>
      </c>
      <c r="B7" s="11" t="s">
        <v>5</v>
      </c>
      <c r="C7" s="2">
        <v>8</v>
      </c>
      <c r="D7" s="2">
        <v>6</v>
      </c>
      <c r="E7" s="1">
        <v>1</v>
      </c>
      <c r="F7" s="2">
        <f>1/E8</f>
        <v>6</v>
      </c>
      <c r="G7" s="2">
        <f>1/E9</f>
        <v>8</v>
      </c>
      <c r="H7" s="2">
        <f>1/E10</f>
        <v>8</v>
      </c>
      <c r="I7" s="5">
        <f t="shared" si="0"/>
        <v>0.50024955343459931</v>
      </c>
      <c r="J7" s="5">
        <f>MMULT(C7:H7,I5:I10)/I7</f>
        <v>7.5600999950000576</v>
      </c>
      <c r="K7" s="5"/>
      <c r="L7" s="5"/>
      <c r="M7" s="5"/>
      <c r="N7" s="12"/>
    </row>
    <row r="8" spans="1:14" ht="18">
      <c r="A8" s="5" t="s">
        <v>0</v>
      </c>
      <c r="B8" s="11" t="s">
        <v>8</v>
      </c>
      <c r="C8" s="2">
        <v>4</v>
      </c>
      <c r="D8" s="2">
        <v>0.33333333333333331</v>
      </c>
      <c r="E8" s="2">
        <v>0.16666666666666666</v>
      </c>
      <c r="F8" s="1">
        <v>1</v>
      </c>
      <c r="G8" s="2">
        <f>1/F9</f>
        <v>5</v>
      </c>
      <c r="H8" s="2">
        <f>1/F10</f>
        <v>4</v>
      </c>
      <c r="I8" s="5">
        <f t="shared" si="0"/>
        <v>0.13771421488648752</v>
      </c>
      <c r="J8" s="5">
        <f>MMULT(C8:H8,I5:I10)/I8</f>
        <v>6.7105128208833564</v>
      </c>
      <c r="K8" s="5"/>
      <c r="L8" s="5"/>
      <c r="M8" s="5"/>
      <c r="N8" s="12"/>
    </row>
    <row r="9" spans="1:14" ht="18">
      <c r="A9" s="5" t="s">
        <v>0</v>
      </c>
      <c r="B9" s="11" t="s">
        <v>9</v>
      </c>
      <c r="C9" s="2">
        <v>3</v>
      </c>
      <c r="D9" s="2">
        <v>0.16666666666666666</v>
      </c>
      <c r="E9" s="2">
        <v>0.125</v>
      </c>
      <c r="F9" s="2">
        <v>0.2</v>
      </c>
      <c r="G9" s="1">
        <v>1</v>
      </c>
      <c r="H9" s="2">
        <f>1/G10</f>
        <v>2</v>
      </c>
      <c r="I9" s="5">
        <f t="shared" si="0"/>
        <v>6.3193695341833028E-2</v>
      </c>
      <c r="J9" s="5">
        <f>MMULT(C9:H9,I5:I10)/I9</f>
        <v>6.0121157104098177</v>
      </c>
      <c r="K9" s="5"/>
      <c r="L9" s="5"/>
      <c r="M9" s="5"/>
      <c r="N9" s="12"/>
    </row>
    <row r="10" spans="1:14" ht="18">
      <c r="A10" s="5" t="s">
        <v>0</v>
      </c>
      <c r="B10" s="11" t="s">
        <v>10</v>
      </c>
      <c r="C10" s="2">
        <v>2</v>
      </c>
      <c r="D10" s="2">
        <v>0.16666666666666666</v>
      </c>
      <c r="E10" s="2">
        <v>0.125</v>
      </c>
      <c r="F10" s="2">
        <v>0.25</v>
      </c>
      <c r="G10" s="2">
        <v>0.5</v>
      </c>
      <c r="H10" s="1">
        <v>1</v>
      </c>
      <c r="I10" s="5">
        <f t="shared" si="0"/>
        <v>4.5276129112269393E-2</v>
      </c>
      <c r="J10" s="5">
        <f>MMULT(C10:H10,I5:I10)/I10</f>
        <v>6.1139979412985195</v>
      </c>
      <c r="K10" s="5"/>
      <c r="L10" s="5"/>
      <c r="M10" s="5"/>
      <c r="N10" s="12"/>
    </row>
    <row r="11" spans="1:14">
      <c r="A11" s="5" t="s">
        <v>0</v>
      </c>
      <c r="C11" s="3">
        <f t="shared" ref="C11:H11" si="1">SUM(C5:C10)</f>
        <v>24</v>
      </c>
      <c r="D11" s="3">
        <f t="shared" si="1"/>
        <v>7.8333333333333339</v>
      </c>
      <c r="E11" s="3">
        <f t="shared" si="1"/>
        <v>1.7083333333333333</v>
      </c>
      <c r="F11" s="3">
        <f t="shared" si="1"/>
        <v>10.7</v>
      </c>
      <c r="G11" s="3">
        <f t="shared" si="1"/>
        <v>20.833333333333332</v>
      </c>
      <c r="H11" s="3">
        <f t="shared" si="1"/>
        <v>21.5</v>
      </c>
      <c r="I11" s="5"/>
      <c r="J11" s="5"/>
      <c r="K11" s="5"/>
      <c r="L11" s="5"/>
      <c r="M11" s="5"/>
    </row>
    <row r="12" spans="1:14"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</row>
    <row r="13" spans="1:14"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</row>
    <row r="14" spans="1:14">
      <c r="B14" s="11" t="s">
        <v>7</v>
      </c>
      <c r="C14" s="2">
        <f t="shared" ref="C14:H19" si="2">C5/C$11</f>
        <v>4.1666666666666664E-2</v>
      </c>
      <c r="D14" s="2">
        <f t="shared" si="2"/>
        <v>2.1276595744680847E-2</v>
      </c>
      <c r="E14" s="2">
        <f t="shared" si="2"/>
        <v>7.3170731707317083E-2</v>
      </c>
      <c r="F14" s="2">
        <f t="shared" si="2"/>
        <v>2.3364485981308414E-2</v>
      </c>
      <c r="G14" s="2">
        <f t="shared" si="2"/>
        <v>1.6E-2</v>
      </c>
      <c r="H14" s="2">
        <f t="shared" si="2"/>
        <v>2.3255813953488372E-2</v>
      </c>
      <c r="I14" s="5"/>
      <c r="K14" s="5"/>
      <c r="L14" s="5"/>
      <c r="M14" s="5"/>
    </row>
    <row r="15" spans="1:14">
      <c r="B15" s="11" t="s">
        <v>6</v>
      </c>
      <c r="C15" s="2">
        <f t="shared" si="2"/>
        <v>0.25</v>
      </c>
      <c r="D15" s="2">
        <f t="shared" si="2"/>
        <v>0.1276595744680851</v>
      </c>
      <c r="E15" s="2">
        <f t="shared" si="2"/>
        <v>9.7560975609756101E-2</v>
      </c>
      <c r="F15" s="2">
        <f t="shared" si="2"/>
        <v>0.28037383177570097</v>
      </c>
      <c r="G15" s="2">
        <f t="shared" si="2"/>
        <v>0.28800000000000003</v>
      </c>
      <c r="H15" s="2">
        <f t="shared" si="2"/>
        <v>0.27906976744186046</v>
      </c>
      <c r="I15" s="5"/>
      <c r="K15" s="5"/>
      <c r="L15" s="5"/>
      <c r="M15" s="5"/>
    </row>
    <row r="16" spans="1:14">
      <c r="B16" s="11" t="s">
        <v>5</v>
      </c>
      <c r="C16" s="2">
        <f t="shared" si="2"/>
        <v>0.33333333333333331</v>
      </c>
      <c r="D16" s="2">
        <f t="shared" si="2"/>
        <v>0.76595744680851063</v>
      </c>
      <c r="E16" s="2">
        <f t="shared" si="2"/>
        <v>0.58536585365853666</v>
      </c>
      <c r="F16" s="2">
        <f t="shared" si="2"/>
        <v>0.56074766355140193</v>
      </c>
      <c r="G16" s="2">
        <f t="shared" si="2"/>
        <v>0.38400000000000001</v>
      </c>
      <c r="H16" s="2">
        <f t="shared" si="2"/>
        <v>0.37209302325581395</v>
      </c>
      <c r="I16" s="5"/>
      <c r="K16" s="5"/>
      <c r="L16" s="5"/>
      <c r="M16" s="5"/>
    </row>
    <row r="17" spans="2:13">
      <c r="B17" s="11" t="s">
        <v>8</v>
      </c>
      <c r="C17" s="2">
        <f t="shared" si="2"/>
        <v>0.16666666666666666</v>
      </c>
      <c r="D17" s="2">
        <f t="shared" si="2"/>
        <v>4.2553191489361694E-2</v>
      </c>
      <c r="E17" s="2">
        <f t="shared" si="2"/>
        <v>9.7560975609756101E-2</v>
      </c>
      <c r="F17" s="2">
        <f t="shared" si="2"/>
        <v>9.3457943925233655E-2</v>
      </c>
      <c r="G17" s="2">
        <f t="shared" si="2"/>
        <v>0.24000000000000002</v>
      </c>
      <c r="H17" s="2">
        <f t="shared" si="2"/>
        <v>0.18604651162790697</v>
      </c>
      <c r="I17" s="5"/>
      <c r="K17" s="5"/>
      <c r="L17" s="5"/>
      <c r="M17" s="5"/>
    </row>
    <row r="18" spans="2:13">
      <c r="B18" s="11" t="s">
        <v>9</v>
      </c>
      <c r="C18" s="2">
        <f t="shared" si="2"/>
        <v>0.125</v>
      </c>
      <c r="D18" s="2">
        <f t="shared" si="2"/>
        <v>2.1276595744680847E-2</v>
      </c>
      <c r="E18" s="2">
        <f t="shared" si="2"/>
        <v>7.3170731707317083E-2</v>
      </c>
      <c r="F18" s="2">
        <f t="shared" si="2"/>
        <v>1.8691588785046731E-2</v>
      </c>
      <c r="G18" s="2">
        <f t="shared" si="2"/>
        <v>4.8000000000000001E-2</v>
      </c>
      <c r="H18" s="2">
        <f t="shared" si="2"/>
        <v>9.3023255813953487E-2</v>
      </c>
      <c r="I18" s="5"/>
      <c r="K18" s="5"/>
      <c r="L18" s="5"/>
      <c r="M18" s="5"/>
    </row>
    <row r="19" spans="2:13">
      <c r="B19" s="11" t="s">
        <v>10</v>
      </c>
      <c r="C19" s="2">
        <f t="shared" si="2"/>
        <v>8.3333333333333329E-2</v>
      </c>
      <c r="D19" s="2">
        <f t="shared" si="2"/>
        <v>2.1276595744680847E-2</v>
      </c>
      <c r="E19" s="2">
        <f t="shared" si="2"/>
        <v>7.3170731707317083E-2</v>
      </c>
      <c r="F19" s="2">
        <f t="shared" si="2"/>
        <v>2.3364485981308414E-2</v>
      </c>
      <c r="G19" s="2">
        <f t="shared" si="2"/>
        <v>2.4E-2</v>
      </c>
      <c r="H19" s="2">
        <f t="shared" si="2"/>
        <v>4.6511627906976744E-2</v>
      </c>
      <c r="I19" s="5"/>
      <c r="K19" s="5"/>
      <c r="L19" s="5"/>
      <c r="M19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10" workbookViewId="0">
      <selection activeCell="C16" sqref="C16"/>
    </sheetView>
  </sheetViews>
  <sheetFormatPr baseColWidth="10" defaultColWidth="18.83203125" defaultRowHeight="15" x14ac:dyDescent="0"/>
  <cols>
    <col min="1" max="1" width="25" style="5" customWidth="1"/>
    <col min="2" max="16384" width="18.83203125" style="5"/>
  </cols>
  <sheetData>
    <row r="1" spans="1:8" ht="18">
      <c r="A1" s="18" t="s">
        <v>17</v>
      </c>
    </row>
    <row r="2" spans="1:8">
      <c r="A2" s="17" t="s">
        <v>18</v>
      </c>
    </row>
    <row r="4" spans="1:8" ht="30">
      <c r="A4" s="15" t="s">
        <v>19</v>
      </c>
      <c r="B4" s="9" t="s">
        <v>7</v>
      </c>
      <c r="C4" s="9" t="s">
        <v>6</v>
      </c>
      <c r="D4" s="9" t="s">
        <v>5</v>
      </c>
      <c r="E4" s="9" t="s">
        <v>8</v>
      </c>
      <c r="F4" s="9" t="s">
        <v>9</v>
      </c>
      <c r="G4" s="9" t="s">
        <v>10</v>
      </c>
      <c r="H4" s="9" t="s">
        <v>16</v>
      </c>
    </row>
    <row r="5" spans="1:8">
      <c r="A5" s="15" t="s">
        <v>12</v>
      </c>
      <c r="B5" s="5">
        <v>4.1607471426186114E-2</v>
      </c>
      <c r="C5" s="5">
        <v>0.18738820351292171</v>
      </c>
      <c r="D5" s="5">
        <v>0.34691569310811171</v>
      </c>
      <c r="E5" s="5">
        <v>0.18032129371957936</v>
      </c>
      <c r="F5" s="5">
        <v>0.21386309170585152</v>
      </c>
      <c r="G5" s="5">
        <v>2.9904246527349593E-2</v>
      </c>
    </row>
    <row r="6" spans="1:8">
      <c r="A6" s="15" t="s">
        <v>13</v>
      </c>
      <c r="B6" s="16">
        <v>3.6044674999999998E-2</v>
      </c>
      <c r="C6" s="16">
        <v>0.42500175000000001</v>
      </c>
      <c r="D6" s="16">
        <v>0.27865195599999998</v>
      </c>
      <c r="E6" s="16">
        <v>6.3985395E-2</v>
      </c>
      <c r="F6" s="16">
        <v>0.15279367099999999</v>
      </c>
      <c r="G6" s="16">
        <v>4.3522552999999999E-2</v>
      </c>
    </row>
    <row r="7" spans="1:8">
      <c r="A7" s="15" t="s">
        <v>14</v>
      </c>
      <c r="B7" s="5">
        <v>2.788534350413514E-2</v>
      </c>
      <c r="C7" s="5">
        <v>0.29647087544130901</v>
      </c>
      <c r="D7" s="5">
        <v>0.29647087544130901</v>
      </c>
      <c r="E7" s="5">
        <v>0.14836188903472999</v>
      </c>
      <c r="F7" s="5">
        <v>0.17954626717919928</v>
      </c>
      <c r="G7" s="5">
        <v>5.1264749399317598E-2</v>
      </c>
    </row>
    <row r="8" spans="1:8">
      <c r="A8" s="15" t="s">
        <v>15</v>
      </c>
      <c r="B8" s="16">
        <v>3.3122381999999999E-2</v>
      </c>
      <c r="C8" s="16">
        <v>0.22044402499999999</v>
      </c>
      <c r="D8" s="16">
        <v>0.50024955299999996</v>
      </c>
      <c r="E8" s="16">
        <v>0.137714215</v>
      </c>
      <c r="F8" s="16">
        <v>6.3193694999999994E-2</v>
      </c>
      <c r="G8" s="16">
        <v>4.5276128999999998E-2</v>
      </c>
    </row>
    <row r="9" spans="1:8">
      <c r="A9" s="15" t="s">
        <v>21</v>
      </c>
      <c r="B9" s="5">
        <f t="shared" ref="B9:G9" si="0">GEOMEAN(B5:B8)</f>
        <v>3.4306585828627847E-2</v>
      </c>
      <c r="C9" s="5">
        <f t="shared" si="0"/>
        <v>0.26859834565764201</v>
      </c>
      <c r="D9" s="5">
        <f t="shared" si="0"/>
        <v>0.34602995538793802</v>
      </c>
      <c r="E9" s="5">
        <f t="shared" si="0"/>
        <v>0.12391025444657164</v>
      </c>
      <c r="F9" s="5">
        <f t="shared" si="0"/>
        <v>0.13876272955130403</v>
      </c>
      <c r="G9" s="5">
        <f t="shared" si="0"/>
        <v>4.1690186566372175E-2</v>
      </c>
      <c r="H9" s="5">
        <f>SUM(B9:G9)</f>
        <v>0.95329805743845575</v>
      </c>
    </row>
    <row r="10" spans="1:8">
      <c r="A10" s="15" t="s">
        <v>22</v>
      </c>
      <c r="B10" s="5">
        <f t="shared" ref="B10:G10" si="1">B9/$H9</f>
        <v>3.5987260816213985E-2</v>
      </c>
      <c r="C10" s="5">
        <f t="shared" si="1"/>
        <v>0.28175694218802344</v>
      </c>
      <c r="D10" s="5">
        <f t="shared" si="1"/>
        <v>0.36298191597886209</v>
      </c>
      <c r="E10" s="5">
        <f t="shared" si="1"/>
        <v>0.12998060100900941</v>
      </c>
      <c r="F10" s="5">
        <f t="shared" si="1"/>
        <v>0.14556069685504677</v>
      </c>
      <c r="G10" s="5">
        <f t="shared" si="1"/>
        <v>4.3732583152844264E-2</v>
      </c>
      <c r="H10" s="5">
        <f>SUM(B10:G10)</f>
        <v>1</v>
      </c>
    </row>
    <row r="11" spans="1:8">
      <c r="A11" s="15" t="s">
        <v>1</v>
      </c>
      <c r="B11" s="5">
        <f>B10*5</f>
        <v>0.17993630408106992</v>
      </c>
      <c r="C11" s="5">
        <f t="shared" ref="C11:G11" si="2">C10*5</f>
        <v>1.4087847109401173</v>
      </c>
      <c r="D11" s="5">
        <f t="shared" si="2"/>
        <v>1.8149095798943105</v>
      </c>
      <c r="E11" s="5">
        <f t="shared" si="2"/>
        <v>0.64990300504504706</v>
      </c>
      <c r="F11" s="5">
        <f t="shared" si="2"/>
        <v>0.72780348427523389</v>
      </c>
      <c r="G11" s="5">
        <f t="shared" si="2"/>
        <v>0.21866291576422131</v>
      </c>
      <c r="H11" s="5">
        <f>SUM(B11:G11)</f>
        <v>5</v>
      </c>
    </row>
    <row r="13" spans="1:8">
      <c r="A13" s="5" t="s">
        <v>20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Expert 1</vt:lpstr>
      <vt:lpstr>Expert 2</vt:lpstr>
      <vt:lpstr>Expert 3</vt:lpstr>
      <vt:lpstr>Expert 4</vt:lpstr>
      <vt:lpstr>Geometric mean surface water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 Anna Maze</dc:creator>
  <cp:lastModifiedBy>Michael and Anna Maze</cp:lastModifiedBy>
  <dcterms:created xsi:type="dcterms:W3CDTF">2016-02-04T06:11:52Z</dcterms:created>
  <dcterms:modified xsi:type="dcterms:W3CDTF">2018-03-27T03:23:07Z</dcterms:modified>
</cp:coreProperties>
</file>