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jpeg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Volumes/ECOSEC/paper 2 clementine/supplementary data/"/>
    </mc:Choice>
  </mc:AlternateContent>
  <bookViews>
    <workbookView xWindow="2320" yWindow="600" windowWidth="25260" windowHeight="16120" tabRatio="500" activeTab="4"/>
  </bookViews>
  <sheets>
    <sheet name="table S2a Lineage details" sheetId="9" r:id="rId1"/>
    <sheet name="table S2b serotype details" sheetId="10" r:id="rId2"/>
    <sheet name="Table S2c ST details" sheetId="8" r:id="rId3"/>
    <sheet name="table S2d PFGE details" sheetId="11" r:id="rId4"/>
    <sheet name="table S2e Summery" sheetId="6" r:id="rId5"/>
  </sheets>
  <externalReferences>
    <externalReference r:id="rId6"/>
  </externalReferences>
  <definedNames>
    <definedName name="_xlnm._FilterDatabase" localSheetId="0" hidden="1">[1]Sheet2!$A$1:$B$1</definedName>
    <definedName name="_xlnm._FilterDatabase" localSheetId="2" hidden="1">[1]Sheet1!$A$1:$B$1</definedName>
    <definedName name="_xlnm._FilterDatabase" localSheetId="3" hidden="1">'table S2d PFGE details'!$A$1:$I$1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6" l="1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B18" i="6"/>
  <c r="B6" i="10"/>
  <c r="B17" i="6"/>
  <c r="B49" i="8"/>
  <c r="B13" i="6"/>
  <c r="B14" i="6"/>
  <c r="B15" i="6"/>
  <c r="B16" i="6"/>
  <c r="B12" i="6"/>
</calcChain>
</file>

<file path=xl/sharedStrings.xml><?xml version="1.0" encoding="utf-8"?>
<sst xmlns="http://schemas.openxmlformats.org/spreadsheetml/2006/main" count="510" uniqueCount="76">
  <si>
    <t>ST121</t>
  </si>
  <si>
    <t>ST2</t>
  </si>
  <si>
    <t>ST1</t>
  </si>
  <si>
    <t>ST31</t>
  </si>
  <si>
    <t>ST772</t>
  </si>
  <si>
    <t>ST193</t>
  </si>
  <si>
    <t>ST194</t>
  </si>
  <si>
    <t>ST9</t>
  </si>
  <si>
    <t>ST10</t>
  </si>
  <si>
    <t>ST13</t>
  </si>
  <si>
    <t>ST54</t>
  </si>
  <si>
    <t>ST26</t>
  </si>
  <si>
    <t>ST534</t>
  </si>
  <si>
    <t>ST177</t>
  </si>
  <si>
    <t>ST206</t>
  </si>
  <si>
    <t>ST662</t>
  </si>
  <si>
    <t>ST207</t>
  </si>
  <si>
    <t>ST3</t>
  </si>
  <si>
    <t>ST155</t>
  </si>
  <si>
    <t>ST19</t>
  </si>
  <si>
    <t>ST775</t>
  </si>
  <si>
    <t>ST21</t>
  </si>
  <si>
    <t>ST217</t>
  </si>
  <si>
    <t>ST220</t>
  </si>
  <si>
    <t>ST18</t>
  </si>
  <si>
    <t>ST191</t>
  </si>
  <si>
    <t>ST5</t>
  </si>
  <si>
    <t>ST6</t>
  </si>
  <si>
    <t>ST8</t>
  </si>
  <si>
    <t>ST59</t>
  </si>
  <si>
    <t>ST4</t>
  </si>
  <si>
    <t>ST11</t>
  </si>
  <si>
    <t>ST20</t>
  </si>
  <si>
    <t>ST620</t>
  </si>
  <si>
    <t>ST389</t>
  </si>
  <si>
    <t>ST224</t>
  </si>
  <si>
    <t>ST37</t>
  </si>
  <si>
    <t>ST204</t>
  </si>
  <si>
    <t>ST101</t>
  </si>
  <si>
    <t>ST200</t>
  </si>
  <si>
    <t>ST7</t>
  </si>
  <si>
    <t>ST91</t>
  </si>
  <si>
    <t>ST451</t>
  </si>
  <si>
    <t>ST517</t>
  </si>
  <si>
    <t>ST257</t>
  </si>
  <si>
    <t>ST</t>
  </si>
  <si>
    <t>ST35</t>
  </si>
  <si>
    <t>CgMLST</t>
  </si>
  <si>
    <t>SNPEGDe</t>
  </si>
  <si>
    <t>SNPEGD</t>
  </si>
  <si>
    <t>wgMLST</t>
  </si>
  <si>
    <t>Lineage</t>
  </si>
  <si>
    <t>Serotype</t>
  </si>
  <si>
    <t>SNP tree EGD</t>
  </si>
  <si>
    <t>SNP tree EGD-e</t>
  </si>
  <si>
    <t>Whole genome MLST</t>
  </si>
  <si>
    <t>Core genome MLST</t>
  </si>
  <si>
    <t>PFGE</t>
  </si>
  <si>
    <t>trees based on genomic methods</t>
  </si>
  <si>
    <t>-</t>
  </si>
  <si>
    <t>Sum of strains in the ST</t>
  </si>
  <si>
    <t>Lineage I</t>
  </si>
  <si>
    <t>Lineage II</t>
  </si>
  <si>
    <t>IIa</t>
  </si>
  <si>
    <t>IIc</t>
  </si>
  <si>
    <t>IIb</t>
  </si>
  <si>
    <t>IVb</t>
  </si>
  <si>
    <t>PFGE groups</t>
  </si>
  <si>
    <t>molecular serotype</t>
  </si>
  <si>
    <t xml:space="preserve">conventional MLST </t>
  </si>
  <si>
    <t>CgMLPPST tree based on the study panel</t>
  </si>
  <si>
    <t>CgMLPPST</t>
  </si>
  <si>
    <t>WgMLPPST Cloud</t>
  </si>
  <si>
    <t>WgMLPPST Shell</t>
  </si>
  <si>
    <t>WgMLPPST tree (Shell)</t>
  </si>
  <si>
    <t>WgMLPPST tree (Cloud)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</si>
</sst>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20">
    <dxf>
      <numFmt numFmtId="164" formatCode="0.0%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/>
    </dxf>
    <dxf>
      <numFmt numFmtId="164" formatCode="0.0%"/>
      <alignment horizontal="center" vertical="center" textRotation="0" wrapText="0" indent="0" justifyLastLine="0" shrinkToFit="0"/>
    </dxf>
    <dxf>
      <numFmt numFmtId="164" formatCode="0.0%"/>
      <alignment horizontal="center" vertical="center" textRotation="0" wrapText="0" indent="0" justifyLastLine="0" shrinkToFit="0"/>
    </dxf>
    <dxf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/>
    </dxf>
    <dxf>
      <numFmt numFmtId="14" formatCode="0.00%"/>
      <alignment horizontal="center" vertical="center" textRotation="0" wrapText="0" indent="0" justifyLastLine="0" shrinkToFit="0"/>
    </dxf>
    <dxf>
      <numFmt numFmtId="14" formatCode="0.00%"/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1" defaultTableStyle="TableStyleMedium9" defaultPivotStyle="PivotStyleMedium7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ntinehenri/Downloads/export-2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-2"/>
      <sheetName val="Sheet1"/>
      <sheetName val="Sheet2"/>
      <sheetName val="Sheet3"/>
    </sheetNames>
    <sheetDataSet>
      <sheetData sheetId="0"/>
      <sheetData sheetId="1">
        <row r="1">
          <cell r="A1" t="str">
            <v>Key</v>
          </cell>
          <cell r="B1" t="str">
            <v>pfge80publi2</v>
          </cell>
        </row>
      </sheetData>
      <sheetData sheetId="2">
        <row r="1">
          <cell r="A1" t="str">
            <v>pfge80publi2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2" name="Table2" displayName="Table2" ref="A1:I4" totalsRowShown="0" dataDxfId="19">
  <tableColumns count="9">
    <tableColumn id="1" name="Lineage"/>
    <tableColumn id="2" name="Sum of strains in the ST"/>
    <tableColumn id="3" name="CgMLST" dataDxfId="18"/>
    <tableColumn id="4" name="wgMLST" dataDxfId="17"/>
    <tableColumn id="5" name="SNPEGDe" dataDxfId="16"/>
    <tableColumn id="6" name="SNPEGD" dataDxfId="15"/>
    <tableColumn id="7" name="CgMLPPST" dataDxfId="14"/>
    <tableColumn id="8" name="WgMLPPST Cloud" dataDxfId="13"/>
    <tableColumn id="9" name="WgMLPPST Shell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I6" totalsRowShown="0">
  <tableColumns count="9">
    <tableColumn id="1" name="molecular serotype"/>
    <tableColumn id="2" name="Sum of strains in the ST"/>
    <tableColumn id="3" name="CgMLST"/>
    <tableColumn id="4" name="wgMLST"/>
    <tableColumn id="5" name="SNPEGDe"/>
    <tableColumn id="6" name="SNPEGD"/>
    <tableColumn id="7" name="CgMLPPST"/>
    <tableColumn id="8" name="WgMLPPST Cloud"/>
    <tableColumn id="9" name="WgMLPPST Shell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1:I49" totalsRowShown="0">
  <tableColumns count="9">
    <tableColumn id="1" name="ST"/>
    <tableColumn id="2" name="Sum of strains in the ST"/>
    <tableColumn id="3" name="CgMLST"/>
    <tableColumn id="4" name="wgMLST"/>
    <tableColumn id="5" name="SNPEGDe"/>
    <tableColumn id="6" name="SNPEGD"/>
    <tableColumn id="7" name="CgMLPPST"/>
    <tableColumn id="8" name="WgMLPPST Cloud"/>
    <tableColumn id="9" name="WgMLPPST Shell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:I52" totalsRowShown="0">
  <tableColumns count="9">
    <tableColumn id="1" name="PFGE groups"/>
    <tableColumn id="2" name="Sum of strains in the ST"/>
    <tableColumn id="3" name="CgMLST"/>
    <tableColumn id="4" name="wgMLST"/>
    <tableColumn id="5" name="SNPEGDe"/>
    <tableColumn id="6" name="SNPEGD"/>
    <tableColumn id="7" name="CgMLPPST"/>
    <tableColumn id="8" name="WgMLPPST Cloud"/>
    <tableColumn id="9" name="WgMLPPST Shell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E8" totalsRowShown="0">
  <tableColumns count="5">
    <tableColumn id="1" name="trees based on genomic methods"/>
    <tableColumn id="2" name="Lineage" dataDxfId="11"/>
    <tableColumn id="3" name="Serotype" dataDxfId="10"/>
    <tableColumn id="4" name="conventional MLST " dataDxfId="9"/>
    <tableColumn id="6" name="PFGE" dataDxfId="8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3" name="Table14" displayName="Table14" ref="A11:E18" totalsRowShown="0">
  <tableColumns count="5">
    <tableColumn id="1" name="trees based on genomic methods"/>
    <tableColumn id="2" name="Lineage" dataDxfId="7"/>
    <tableColumn id="3" name="Serotype" dataDxfId="6"/>
    <tableColumn id="4" name="conventional MLST " dataDxfId="5"/>
    <tableColumn id="6" name="PFGE" dataDxfId="4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4" name="Table145" displayName="Table145" ref="A21:E28" totalsRowShown="0">
  <tableColumns count="5">
    <tableColumn id="1" name="trees based on genomic methods"/>
    <tableColumn id="2" name="Lineage" dataDxfId="3"/>
    <tableColumn id="3" name="Serotype" dataDxfId="2"/>
    <tableColumn id="4" name="conventional MLST " dataDxfId="1"/>
    <tableColumn id="6" name="PFG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Relationship Id="rId2" Type="http://schemas.openxmlformats.org/officeDocument/2006/relationships/table" Target="../tables/table6.xml"/><Relationship Id="rId3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J7" sqref="J7"/>
    </sheetView>
  </sheetViews>
  <sheetFormatPr baseColWidth="10" defaultRowHeight="16" x14ac:dyDescent="0.2"/>
  <cols>
    <col min="2" max="2" width="22.6640625" customWidth="1"/>
    <col min="5" max="5" width="11.33203125" customWidth="1"/>
    <col min="7" max="7" width="11.1640625" customWidth="1"/>
    <col min="8" max="8" width="15.6640625" customWidth="1"/>
    <col min="9" max="9" width="14.83203125" customWidth="1"/>
  </cols>
  <sheetData>
    <row r="1" spans="1:9" x14ac:dyDescent="0.2">
      <c r="A1" t="s">
        <v>51</v>
      </c>
      <c r="B1" t="s">
        <v>60</v>
      </c>
      <c r="C1" t="s">
        <v>47</v>
      </c>
      <c r="D1" t="s">
        <v>50</v>
      </c>
      <c r="E1" t="s">
        <v>48</v>
      </c>
      <c r="F1" t="s">
        <v>49</v>
      </c>
      <c r="G1" t="s">
        <v>71</v>
      </c>
      <c r="H1" t="s">
        <v>72</v>
      </c>
      <c r="I1" t="s">
        <v>73</v>
      </c>
    </row>
    <row r="2" spans="1:9" x14ac:dyDescent="0.2">
      <c r="A2" t="s">
        <v>61</v>
      </c>
      <c r="B2">
        <v>56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3</v>
      </c>
      <c r="I2" s="5">
        <v>1</v>
      </c>
    </row>
    <row r="3" spans="1:9" x14ac:dyDescent="0.2">
      <c r="A3" t="s">
        <v>62</v>
      </c>
      <c r="B3">
        <v>152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32</v>
      </c>
      <c r="I3" s="5">
        <v>1</v>
      </c>
    </row>
    <row r="4" spans="1:9" x14ac:dyDescent="0.2">
      <c r="B4">
        <v>208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35</v>
      </c>
      <c r="I4" s="5">
        <v>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K17" sqref="K17"/>
    </sheetView>
  </sheetViews>
  <sheetFormatPr baseColWidth="10" defaultRowHeight="16" x14ac:dyDescent="0.2"/>
  <cols>
    <col min="1" max="1" width="18.6640625" customWidth="1"/>
    <col min="2" max="2" width="22.6640625" customWidth="1"/>
    <col min="5" max="5" width="11.33203125" customWidth="1"/>
    <col min="7" max="7" width="11.1640625" customWidth="1"/>
    <col min="8" max="8" width="15.83203125" customWidth="1"/>
    <col min="9" max="9" width="15.33203125" customWidth="1"/>
  </cols>
  <sheetData>
    <row r="1" spans="1:9" x14ac:dyDescent="0.2">
      <c r="A1" t="s">
        <v>68</v>
      </c>
      <c r="B1" t="s">
        <v>60</v>
      </c>
      <c r="C1" t="s">
        <v>47</v>
      </c>
      <c r="D1" t="s">
        <v>50</v>
      </c>
      <c r="E1" t="s">
        <v>48</v>
      </c>
      <c r="F1" t="s">
        <v>49</v>
      </c>
      <c r="G1" t="s">
        <v>71</v>
      </c>
      <c r="H1" t="s">
        <v>72</v>
      </c>
      <c r="I1" t="s">
        <v>73</v>
      </c>
    </row>
    <row r="2" spans="1:9" x14ac:dyDescent="0.2">
      <c r="A2" t="s">
        <v>63</v>
      </c>
      <c r="B2">
        <v>128</v>
      </c>
      <c r="C2" s="5">
        <v>3</v>
      </c>
      <c r="D2" s="5">
        <v>3</v>
      </c>
      <c r="E2" s="5">
        <v>1</v>
      </c>
      <c r="F2" s="5">
        <v>2</v>
      </c>
      <c r="G2" s="5">
        <v>0</v>
      </c>
      <c r="H2" s="5">
        <v>4</v>
      </c>
      <c r="I2" s="5">
        <v>3</v>
      </c>
    </row>
    <row r="3" spans="1:9" x14ac:dyDescent="0.2">
      <c r="A3" t="s">
        <v>64</v>
      </c>
      <c r="B3">
        <v>17</v>
      </c>
      <c r="C3" s="5">
        <v>4</v>
      </c>
      <c r="D3" s="5">
        <v>2</v>
      </c>
      <c r="E3" s="5">
        <v>1</v>
      </c>
      <c r="F3" s="5">
        <v>3</v>
      </c>
      <c r="G3" s="5">
        <v>2</v>
      </c>
      <c r="H3" s="5">
        <v>2</v>
      </c>
      <c r="I3" s="5">
        <v>2</v>
      </c>
    </row>
    <row r="4" spans="1:9" x14ac:dyDescent="0.2">
      <c r="A4" t="s">
        <v>65</v>
      </c>
      <c r="B4">
        <v>25</v>
      </c>
      <c r="C4">
        <v>0</v>
      </c>
      <c r="D4">
        <v>0</v>
      </c>
      <c r="E4">
        <v>0</v>
      </c>
      <c r="F4">
        <v>0</v>
      </c>
      <c r="G4">
        <v>0</v>
      </c>
      <c r="H4">
        <v>6</v>
      </c>
      <c r="I4">
        <v>1</v>
      </c>
    </row>
    <row r="5" spans="1:9" x14ac:dyDescent="0.2">
      <c r="A5" t="s">
        <v>66</v>
      </c>
      <c r="B5">
        <v>38</v>
      </c>
      <c r="C5">
        <v>0</v>
      </c>
      <c r="D5">
        <v>0</v>
      </c>
      <c r="E5">
        <v>0</v>
      </c>
      <c r="F5">
        <v>5</v>
      </c>
      <c r="G5">
        <v>2</v>
      </c>
      <c r="H5">
        <v>13</v>
      </c>
      <c r="I5">
        <v>1</v>
      </c>
    </row>
    <row r="6" spans="1:9" x14ac:dyDescent="0.2">
      <c r="B6">
        <f>SUM(B2:B5)</f>
        <v>208</v>
      </c>
      <c r="C6" s="7">
        <v>7</v>
      </c>
      <c r="D6" s="7">
        <v>5</v>
      </c>
      <c r="E6" s="7">
        <v>2</v>
      </c>
      <c r="F6">
        <v>5</v>
      </c>
      <c r="G6">
        <v>4</v>
      </c>
      <c r="H6" s="7">
        <v>25</v>
      </c>
      <c r="I6" s="7">
        <v>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J3" sqref="J3"/>
    </sheetView>
  </sheetViews>
  <sheetFormatPr baseColWidth="10" defaultRowHeight="16" x14ac:dyDescent="0.2"/>
  <cols>
    <col min="2" max="2" width="22.6640625" customWidth="1"/>
    <col min="5" max="5" width="11.33203125" customWidth="1"/>
    <col min="7" max="7" width="11.1640625" customWidth="1"/>
    <col min="8" max="8" width="15.6640625" customWidth="1"/>
    <col min="9" max="9" width="15.1640625" customWidth="1"/>
  </cols>
  <sheetData>
    <row r="1" spans="1:9" x14ac:dyDescent="0.2">
      <c r="A1" t="s">
        <v>45</v>
      </c>
      <c r="B1" t="s">
        <v>60</v>
      </c>
      <c r="C1" t="s">
        <v>47</v>
      </c>
      <c r="D1" t="s">
        <v>50</v>
      </c>
      <c r="E1" t="s">
        <v>48</v>
      </c>
      <c r="F1" t="s">
        <v>49</v>
      </c>
      <c r="G1" t="s">
        <v>71</v>
      </c>
      <c r="H1" t="s">
        <v>72</v>
      </c>
      <c r="I1" t="s">
        <v>73</v>
      </c>
    </row>
    <row r="2" spans="1:9" x14ac:dyDescent="0.2">
      <c r="A2" t="s">
        <v>38</v>
      </c>
      <c r="B2">
        <v>1</v>
      </c>
      <c r="C2" s="5" t="s">
        <v>59</v>
      </c>
      <c r="D2" s="5" t="s">
        <v>59</v>
      </c>
      <c r="E2" s="5" t="s">
        <v>59</v>
      </c>
      <c r="F2" s="5" t="s">
        <v>59</v>
      </c>
      <c r="G2" s="5" t="s">
        <v>59</v>
      </c>
      <c r="H2" s="5" t="s">
        <v>59</v>
      </c>
      <c r="I2" s="5" t="s">
        <v>59</v>
      </c>
    </row>
    <row r="3" spans="1:9" x14ac:dyDescent="0.2">
      <c r="A3" t="s">
        <v>31</v>
      </c>
      <c r="B3">
        <v>1</v>
      </c>
      <c r="C3" s="5" t="s">
        <v>59</v>
      </c>
      <c r="D3" s="5" t="s">
        <v>59</v>
      </c>
      <c r="E3" s="5" t="s">
        <v>59</v>
      </c>
      <c r="F3" s="5" t="s">
        <v>59</v>
      </c>
      <c r="G3" s="5" t="s">
        <v>59</v>
      </c>
      <c r="H3" s="5" t="s">
        <v>59</v>
      </c>
      <c r="I3" s="5" t="s">
        <v>59</v>
      </c>
    </row>
    <row r="4" spans="1:9" x14ac:dyDescent="0.2">
      <c r="A4" t="s">
        <v>13</v>
      </c>
      <c r="B4">
        <v>1</v>
      </c>
      <c r="C4" s="5" t="s">
        <v>59</v>
      </c>
      <c r="D4" s="5" t="s">
        <v>59</v>
      </c>
      <c r="E4" s="5" t="s">
        <v>59</v>
      </c>
      <c r="F4" s="5" t="s">
        <v>59</v>
      </c>
      <c r="G4" s="5" t="s">
        <v>59</v>
      </c>
      <c r="H4" s="5" t="s">
        <v>59</v>
      </c>
      <c r="I4" s="5" t="s">
        <v>59</v>
      </c>
    </row>
    <row r="5" spans="1:9" x14ac:dyDescent="0.2">
      <c r="A5" t="s">
        <v>24</v>
      </c>
      <c r="B5">
        <v>1</v>
      </c>
      <c r="C5" s="5" t="s">
        <v>59</v>
      </c>
      <c r="D5" s="5" t="s">
        <v>59</v>
      </c>
      <c r="E5" s="5" t="s">
        <v>59</v>
      </c>
      <c r="F5" s="5" t="s">
        <v>59</v>
      </c>
      <c r="G5" s="5" t="s">
        <v>59</v>
      </c>
      <c r="H5" s="5" t="s">
        <v>59</v>
      </c>
      <c r="I5" s="5" t="s">
        <v>59</v>
      </c>
    </row>
    <row r="6" spans="1:9" x14ac:dyDescent="0.2">
      <c r="A6" t="s">
        <v>19</v>
      </c>
      <c r="B6">
        <v>1</v>
      </c>
      <c r="C6" s="5" t="s">
        <v>59</v>
      </c>
      <c r="D6" s="5" t="s">
        <v>59</v>
      </c>
      <c r="E6" s="5" t="s">
        <v>59</v>
      </c>
      <c r="F6" s="5" t="s">
        <v>59</v>
      </c>
      <c r="G6" s="5" t="s">
        <v>59</v>
      </c>
      <c r="H6" s="5" t="s">
        <v>59</v>
      </c>
      <c r="I6" s="5" t="s">
        <v>59</v>
      </c>
    </row>
    <row r="7" spans="1:9" x14ac:dyDescent="0.2">
      <c r="A7" t="s">
        <v>25</v>
      </c>
      <c r="B7">
        <v>1</v>
      </c>
      <c r="C7" s="5" t="s">
        <v>59</v>
      </c>
      <c r="D7" s="5" t="s">
        <v>59</v>
      </c>
      <c r="E7" s="5" t="s">
        <v>59</v>
      </c>
      <c r="F7" s="5" t="s">
        <v>59</v>
      </c>
      <c r="G7" s="5" t="s">
        <v>59</v>
      </c>
      <c r="H7" s="5" t="s">
        <v>59</v>
      </c>
      <c r="I7" s="5" t="s">
        <v>59</v>
      </c>
    </row>
    <row r="8" spans="1:9" x14ac:dyDescent="0.2">
      <c r="A8" t="s">
        <v>39</v>
      </c>
      <c r="B8">
        <v>1</v>
      </c>
      <c r="C8" s="5" t="s">
        <v>59</v>
      </c>
      <c r="D8" s="5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</row>
    <row r="9" spans="1:9" x14ac:dyDescent="0.2">
      <c r="A9" t="s">
        <v>14</v>
      </c>
      <c r="B9">
        <v>1</v>
      </c>
      <c r="C9" s="5" t="s">
        <v>59</v>
      </c>
      <c r="D9" s="5" t="s">
        <v>59</v>
      </c>
      <c r="E9" s="5" t="s">
        <v>59</v>
      </c>
      <c r="F9" s="5" t="s">
        <v>59</v>
      </c>
      <c r="G9" s="5" t="s">
        <v>59</v>
      </c>
      <c r="H9" s="5" t="s">
        <v>59</v>
      </c>
      <c r="I9" s="5" t="s">
        <v>59</v>
      </c>
    </row>
    <row r="10" spans="1:9" x14ac:dyDescent="0.2">
      <c r="A10" t="s">
        <v>16</v>
      </c>
      <c r="B10">
        <v>1</v>
      </c>
      <c r="C10" s="5" t="s">
        <v>59</v>
      </c>
      <c r="D10" s="5" t="s">
        <v>59</v>
      </c>
      <c r="E10" s="5" t="s">
        <v>59</v>
      </c>
      <c r="F10" s="5" t="s">
        <v>59</v>
      </c>
      <c r="G10" s="5" t="s">
        <v>59</v>
      </c>
      <c r="H10" s="5" t="s">
        <v>59</v>
      </c>
      <c r="I10" s="5" t="s">
        <v>59</v>
      </c>
    </row>
    <row r="11" spans="1:9" x14ac:dyDescent="0.2">
      <c r="A11" t="s">
        <v>22</v>
      </c>
      <c r="B11">
        <v>1</v>
      </c>
      <c r="C11" s="5" t="s">
        <v>59</v>
      </c>
      <c r="D11" s="5" t="s">
        <v>59</v>
      </c>
      <c r="E11" s="5" t="s">
        <v>59</v>
      </c>
      <c r="F11" s="5" t="s">
        <v>59</v>
      </c>
      <c r="G11" s="5" t="s">
        <v>59</v>
      </c>
      <c r="H11" s="5" t="s">
        <v>59</v>
      </c>
      <c r="I11" s="5" t="s">
        <v>59</v>
      </c>
    </row>
    <row r="12" spans="1:9" x14ac:dyDescent="0.2">
      <c r="A12" t="s">
        <v>23</v>
      </c>
      <c r="B12">
        <v>1</v>
      </c>
      <c r="C12" s="5" t="s">
        <v>59</v>
      </c>
      <c r="D12" s="5" t="s">
        <v>59</v>
      </c>
      <c r="E12" s="5" t="s">
        <v>59</v>
      </c>
      <c r="F12" s="5" t="s">
        <v>59</v>
      </c>
      <c r="G12" s="5" t="s">
        <v>59</v>
      </c>
      <c r="H12" s="5" t="s">
        <v>59</v>
      </c>
      <c r="I12" s="5" t="s">
        <v>59</v>
      </c>
    </row>
    <row r="13" spans="1:9" x14ac:dyDescent="0.2">
      <c r="A13" t="s">
        <v>35</v>
      </c>
      <c r="B13">
        <v>1</v>
      </c>
      <c r="C13" s="5" t="s">
        <v>59</v>
      </c>
      <c r="D13" s="5" t="s">
        <v>59</v>
      </c>
      <c r="E13" s="5" t="s">
        <v>59</v>
      </c>
      <c r="F13" s="5" t="s">
        <v>59</v>
      </c>
      <c r="G13" s="5" t="s">
        <v>59</v>
      </c>
      <c r="H13" s="5" t="s">
        <v>59</v>
      </c>
      <c r="I13" s="5" t="s">
        <v>59</v>
      </c>
    </row>
    <row r="14" spans="1:9" x14ac:dyDescent="0.2">
      <c r="A14" t="s">
        <v>44</v>
      </c>
      <c r="B14">
        <v>1</v>
      </c>
      <c r="C14" s="5" t="s">
        <v>59</v>
      </c>
      <c r="D14" s="5" t="s">
        <v>59</v>
      </c>
      <c r="E14" s="5" t="s">
        <v>59</v>
      </c>
      <c r="F14" s="5" t="s">
        <v>59</v>
      </c>
      <c r="G14" s="5" t="s">
        <v>59</v>
      </c>
      <c r="H14" s="5" t="s">
        <v>59</v>
      </c>
      <c r="I14" s="5" t="s">
        <v>59</v>
      </c>
    </row>
    <row r="15" spans="1:9" x14ac:dyDescent="0.2">
      <c r="A15" t="s">
        <v>34</v>
      </c>
      <c r="B15">
        <v>1</v>
      </c>
      <c r="C15" s="5" t="s">
        <v>59</v>
      </c>
      <c r="D15" s="5" t="s">
        <v>59</v>
      </c>
      <c r="E15" s="5" t="s">
        <v>59</v>
      </c>
      <c r="F15" s="5" t="s">
        <v>59</v>
      </c>
      <c r="G15" s="5" t="s">
        <v>59</v>
      </c>
      <c r="H15" s="5" t="s">
        <v>59</v>
      </c>
      <c r="I15" s="5" t="s">
        <v>59</v>
      </c>
    </row>
    <row r="16" spans="1:9" x14ac:dyDescent="0.2">
      <c r="A16" t="s">
        <v>42</v>
      </c>
      <c r="B16">
        <v>1</v>
      </c>
      <c r="C16" s="5" t="s">
        <v>59</v>
      </c>
      <c r="D16" s="5" t="s">
        <v>59</v>
      </c>
      <c r="E16" s="5" t="s">
        <v>59</v>
      </c>
      <c r="F16" s="5" t="s">
        <v>59</v>
      </c>
      <c r="G16" s="5" t="s">
        <v>59</v>
      </c>
      <c r="H16" s="5" t="s">
        <v>59</v>
      </c>
      <c r="I16" s="5" t="s">
        <v>59</v>
      </c>
    </row>
    <row r="17" spans="1:9" x14ac:dyDescent="0.2">
      <c r="A17" t="s">
        <v>43</v>
      </c>
      <c r="B17">
        <v>1</v>
      </c>
      <c r="C17" s="5" t="s">
        <v>59</v>
      </c>
      <c r="D17" s="5" t="s">
        <v>59</v>
      </c>
      <c r="E17" s="5" t="s">
        <v>59</v>
      </c>
      <c r="F17" s="5" t="s">
        <v>59</v>
      </c>
      <c r="G17" s="5" t="s">
        <v>59</v>
      </c>
      <c r="H17" s="5" t="s">
        <v>59</v>
      </c>
      <c r="I17" s="5" t="s">
        <v>59</v>
      </c>
    </row>
    <row r="18" spans="1:9" x14ac:dyDescent="0.2">
      <c r="A18" t="s">
        <v>12</v>
      </c>
      <c r="B18">
        <v>1</v>
      </c>
      <c r="C18" s="5" t="s">
        <v>59</v>
      </c>
      <c r="D18" s="5" t="s">
        <v>59</v>
      </c>
      <c r="E18" s="5" t="s">
        <v>59</v>
      </c>
      <c r="F18" s="5" t="s">
        <v>59</v>
      </c>
      <c r="G18" s="5" t="s">
        <v>59</v>
      </c>
      <c r="H18" s="5" t="s">
        <v>59</v>
      </c>
      <c r="I18" s="5" t="s">
        <v>59</v>
      </c>
    </row>
    <row r="19" spans="1:9" x14ac:dyDescent="0.2">
      <c r="A19" t="s">
        <v>33</v>
      </c>
      <c r="B19">
        <v>1</v>
      </c>
      <c r="C19" s="5" t="s">
        <v>59</v>
      </c>
      <c r="D19" s="5" t="s">
        <v>59</v>
      </c>
      <c r="E19" s="5" t="s">
        <v>59</v>
      </c>
      <c r="F19" s="5" t="s">
        <v>59</v>
      </c>
      <c r="G19" s="5" t="s">
        <v>59</v>
      </c>
      <c r="H19" s="5" t="s">
        <v>59</v>
      </c>
      <c r="I19" s="5" t="s">
        <v>59</v>
      </c>
    </row>
    <row r="20" spans="1:9" x14ac:dyDescent="0.2">
      <c r="A20" t="s">
        <v>15</v>
      </c>
      <c r="B20">
        <v>1</v>
      </c>
      <c r="C20" s="5" t="s">
        <v>59</v>
      </c>
      <c r="D20" s="5" t="s">
        <v>59</v>
      </c>
      <c r="E20" s="5" t="s">
        <v>59</v>
      </c>
      <c r="F20" s="5" t="s">
        <v>59</v>
      </c>
      <c r="G20" s="5" t="s">
        <v>59</v>
      </c>
      <c r="H20" s="5" t="s">
        <v>59</v>
      </c>
      <c r="I20" s="5" t="s">
        <v>59</v>
      </c>
    </row>
    <row r="21" spans="1:9" x14ac:dyDescent="0.2">
      <c r="A21" t="s">
        <v>4</v>
      </c>
      <c r="B21">
        <v>1</v>
      </c>
      <c r="C21" s="5" t="s">
        <v>59</v>
      </c>
      <c r="D21" s="5" t="s">
        <v>59</v>
      </c>
      <c r="E21" s="5" t="s">
        <v>59</v>
      </c>
      <c r="F21" s="5" t="s">
        <v>59</v>
      </c>
      <c r="G21" s="5" t="s">
        <v>59</v>
      </c>
      <c r="H21" s="5" t="s">
        <v>59</v>
      </c>
      <c r="I21" s="5" t="s">
        <v>59</v>
      </c>
    </row>
    <row r="22" spans="1:9" x14ac:dyDescent="0.2">
      <c r="A22" t="s">
        <v>20</v>
      </c>
      <c r="B22">
        <v>1</v>
      </c>
      <c r="C22" s="5" t="s">
        <v>59</v>
      </c>
      <c r="D22" s="5" t="s">
        <v>59</v>
      </c>
      <c r="E22" s="5" t="s">
        <v>59</v>
      </c>
      <c r="F22" s="5" t="s">
        <v>59</v>
      </c>
      <c r="G22" s="5" t="s">
        <v>59</v>
      </c>
      <c r="H22" s="5" t="s">
        <v>59</v>
      </c>
      <c r="I22" s="5" t="s">
        <v>59</v>
      </c>
    </row>
    <row r="23" spans="1:9" x14ac:dyDescent="0.2">
      <c r="A23" t="s">
        <v>41</v>
      </c>
      <c r="B23">
        <v>1</v>
      </c>
      <c r="C23" s="5" t="s">
        <v>59</v>
      </c>
      <c r="D23" s="5" t="s">
        <v>59</v>
      </c>
      <c r="E23" s="5" t="s">
        <v>59</v>
      </c>
      <c r="F23" s="5" t="s">
        <v>59</v>
      </c>
      <c r="G23" s="5" t="s">
        <v>59</v>
      </c>
      <c r="H23" s="5" t="s">
        <v>59</v>
      </c>
      <c r="I23" s="5" t="s">
        <v>59</v>
      </c>
    </row>
    <row r="24" spans="1:9" x14ac:dyDescent="0.2">
      <c r="A24" t="s">
        <v>3</v>
      </c>
      <c r="B24">
        <v>1</v>
      </c>
      <c r="C24" s="5" t="s">
        <v>59</v>
      </c>
      <c r="D24" s="5" t="s">
        <v>59</v>
      </c>
      <c r="E24" s="5" t="s">
        <v>59</v>
      </c>
      <c r="F24" s="5" t="s">
        <v>59</v>
      </c>
      <c r="G24" s="5" t="s">
        <v>59</v>
      </c>
      <c r="H24" s="5" t="s">
        <v>59</v>
      </c>
      <c r="I24" s="5" t="s">
        <v>59</v>
      </c>
    </row>
    <row r="25" spans="1:9" x14ac:dyDescent="0.2">
      <c r="A25" t="s">
        <v>46</v>
      </c>
      <c r="B25">
        <v>1</v>
      </c>
      <c r="C25" s="5" t="s">
        <v>59</v>
      </c>
      <c r="D25" s="5" t="s">
        <v>59</v>
      </c>
      <c r="E25" s="5" t="s">
        <v>59</v>
      </c>
      <c r="F25" s="5" t="s">
        <v>59</v>
      </c>
      <c r="G25" s="5" t="s">
        <v>59</v>
      </c>
      <c r="H25" s="5" t="s">
        <v>59</v>
      </c>
      <c r="I25" s="5" t="s">
        <v>59</v>
      </c>
    </row>
    <row r="26" spans="1:9" x14ac:dyDescent="0.2">
      <c r="A26" t="s">
        <v>8</v>
      </c>
      <c r="B26">
        <v>2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1</v>
      </c>
    </row>
    <row r="27" spans="1:9" x14ac:dyDescent="0.2">
      <c r="A27" t="s">
        <v>6</v>
      </c>
      <c r="B27">
        <v>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x14ac:dyDescent="0.2">
      <c r="A28" t="s">
        <v>32</v>
      </c>
      <c r="B28">
        <v>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">
      <c r="A29" t="s">
        <v>21</v>
      </c>
      <c r="B29">
        <v>2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1</v>
      </c>
    </row>
    <row r="30" spans="1:9" x14ac:dyDescent="0.2">
      <c r="A30" t="s">
        <v>36</v>
      </c>
      <c r="B30">
        <v>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</row>
    <row r="31" spans="1:9" x14ac:dyDescent="0.2">
      <c r="A31" t="s">
        <v>18</v>
      </c>
      <c r="B31">
        <v>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x14ac:dyDescent="0.2">
      <c r="A32" t="s">
        <v>37</v>
      </c>
      <c r="B32">
        <v>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9" x14ac:dyDescent="0.2">
      <c r="A33" t="s">
        <v>11</v>
      </c>
      <c r="B33">
        <v>3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</row>
    <row r="34" spans="1:9" x14ac:dyDescent="0.2">
      <c r="A34" t="s">
        <v>30</v>
      </c>
      <c r="B34">
        <v>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x14ac:dyDescent="0.2">
      <c r="A35" t="s">
        <v>10</v>
      </c>
      <c r="B35">
        <v>3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x14ac:dyDescent="0.2">
      <c r="A36" t="s">
        <v>40</v>
      </c>
      <c r="B36">
        <v>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</row>
    <row r="37" spans="1:9" x14ac:dyDescent="0.2">
      <c r="A37" t="s">
        <v>27</v>
      </c>
      <c r="B37">
        <v>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x14ac:dyDescent="0.2">
      <c r="A38" t="s">
        <v>28</v>
      </c>
      <c r="B38">
        <v>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</row>
    <row r="39" spans="1:9" x14ac:dyDescent="0.2">
      <c r="A39" t="s">
        <v>17</v>
      </c>
      <c r="B39">
        <v>5</v>
      </c>
      <c r="C39">
        <v>0</v>
      </c>
      <c r="D39">
        <v>5</v>
      </c>
      <c r="E39">
        <v>0</v>
      </c>
      <c r="F39">
        <v>0</v>
      </c>
      <c r="G39">
        <v>0</v>
      </c>
      <c r="H39">
        <v>0</v>
      </c>
      <c r="I39">
        <v>2</v>
      </c>
    </row>
    <row r="40" spans="1:9" x14ac:dyDescent="0.2">
      <c r="A40" t="s">
        <v>29</v>
      </c>
      <c r="B40">
        <v>5</v>
      </c>
      <c r="C40">
        <v>1</v>
      </c>
      <c r="D40">
        <v>1</v>
      </c>
      <c r="E40">
        <v>0</v>
      </c>
      <c r="F40">
        <v>0</v>
      </c>
      <c r="G40">
        <v>0</v>
      </c>
      <c r="H40">
        <v>0</v>
      </c>
      <c r="I40">
        <v>2</v>
      </c>
    </row>
    <row r="41" spans="1:9" x14ac:dyDescent="0.2">
      <c r="A41" t="s">
        <v>26</v>
      </c>
      <c r="B41">
        <v>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6</v>
      </c>
    </row>
    <row r="42" spans="1:9" x14ac:dyDescent="0.2">
      <c r="A42" t="s">
        <v>2</v>
      </c>
      <c r="B42">
        <v>8</v>
      </c>
      <c r="C42">
        <v>0</v>
      </c>
      <c r="D42">
        <v>4</v>
      </c>
      <c r="E42">
        <v>4</v>
      </c>
      <c r="F42">
        <v>4</v>
      </c>
      <c r="G42">
        <v>1</v>
      </c>
      <c r="H42">
        <v>4</v>
      </c>
      <c r="I42">
        <v>5</v>
      </c>
    </row>
    <row r="43" spans="1:9" x14ac:dyDescent="0.2">
      <c r="A43" t="s">
        <v>9</v>
      </c>
      <c r="B43">
        <v>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x14ac:dyDescent="0.2">
      <c r="A44" t="s">
        <v>5</v>
      </c>
      <c r="B44">
        <v>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x14ac:dyDescent="0.2">
      <c r="A45" t="s">
        <v>1</v>
      </c>
      <c r="B45">
        <v>11</v>
      </c>
      <c r="C45">
        <v>0</v>
      </c>
      <c r="D45">
        <v>0</v>
      </c>
      <c r="E45">
        <v>5</v>
      </c>
      <c r="F45">
        <v>5</v>
      </c>
      <c r="G45">
        <v>3</v>
      </c>
      <c r="H45">
        <v>3</v>
      </c>
      <c r="I45">
        <v>2</v>
      </c>
    </row>
    <row r="46" spans="1:9" x14ac:dyDescent="0.2">
      <c r="A46" t="s">
        <v>3</v>
      </c>
      <c r="B46">
        <v>14</v>
      </c>
      <c r="C46">
        <v>1</v>
      </c>
      <c r="D46">
        <v>1</v>
      </c>
      <c r="E46">
        <v>2</v>
      </c>
      <c r="F46">
        <v>2</v>
      </c>
      <c r="G46">
        <v>2</v>
      </c>
      <c r="H46">
        <v>7</v>
      </c>
      <c r="I46">
        <v>3</v>
      </c>
    </row>
    <row r="47" spans="1:9" x14ac:dyDescent="0.2">
      <c r="A47" t="s">
        <v>7</v>
      </c>
      <c r="B47">
        <v>25</v>
      </c>
      <c r="C47">
        <v>0</v>
      </c>
      <c r="D47">
        <v>0</v>
      </c>
      <c r="E47">
        <v>0</v>
      </c>
      <c r="F47">
        <v>0</v>
      </c>
      <c r="G47">
        <v>0</v>
      </c>
      <c r="H47">
        <v>10</v>
      </c>
      <c r="I47">
        <v>0</v>
      </c>
    </row>
    <row r="48" spans="1:9" x14ac:dyDescent="0.2">
      <c r="A48" t="s">
        <v>0</v>
      </c>
      <c r="B48">
        <v>58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</row>
    <row r="49" spans="2:9" x14ac:dyDescent="0.2">
      <c r="B49">
        <f>SUM(B2:B48)</f>
        <v>208</v>
      </c>
      <c r="C49">
        <v>2</v>
      </c>
      <c r="D49">
        <v>11</v>
      </c>
      <c r="E49">
        <v>11</v>
      </c>
      <c r="F49">
        <v>11</v>
      </c>
      <c r="G49">
        <v>6</v>
      </c>
      <c r="H49">
        <v>27</v>
      </c>
      <c r="I49">
        <v>26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L12" sqref="L12"/>
    </sheetView>
  </sheetViews>
  <sheetFormatPr baseColWidth="10" defaultRowHeight="16" x14ac:dyDescent="0.2"/>
  <cols>
    <col min="1" max="1" width="13.83203125" customWidth="1"/>
    <col min="2" max="2" width="22.6640625" customWidth="1"/>
    <col min="5" max="5" width="11.33203125" customWidth="1"/>
    <col min="7" max="7" width="11.1640625" customWidth="1"/>
    <col min="8" max="8" width="17.1640625" customWidth="1"/>
    <col min="9" max="9" width="15.1640625" customWidth="1"/>
  </cols>
  <sheetData>
    <row r="1" spans="1:9" x14ac:dyDescent="0.2">
      <c r="A1" t="s">
        <v>67</v>
      </c>
      <c r="B1" t="s">
        <v>60</v>
      </c>
      <c r="C1" t="s">
        <v>47</v>
      </c>
      <c r="D1" t="s">
        <v>50</v>
      </c>
      <c r="E1" t="s">
        <v>48</v>
      </c>
      <c r="F1" t="s">
        <v>49</v>
      </c>
      <c r="G1" t="s">
        <v>71</v>
      </c>
      <c r="H1" t="s">
        <v>72</v>
      </c>
      <c r="I1" t="s">
        <v>73</v>
      </c>
    </row>
    <row r="2" spans="1:9" x14ac:dyDescent="0.2">
      <c r="A2">
        <v>4</v>
      </c>
      <c r="B2">
        <v>1</v>
      </c>
      <c r="C2" s="6" t="s">
        <v>59</v>
      </c>
      <c r="D2" s="6" t="s">
        <v>59</v>
      </c>
      <c r="E2" s="6" t="s">
        <v>59</v>
      </c>
      <c r="F2" s="6" t="s">
        <v>59</v>
      </c>
      <c r="G2" s="6" t="s">
        <v>59</v>
      </c>
      <c r="H2" s="6" t="s">
        <v>59</v>
      </c>
      <c r="I2" s="6" t="s">
        <v>59</v>
      </c>
    </row>
    <row r="3" spans="1:9" x14ac:dyDescent="0.2">
      <c r="A3">
        <v>5</v>
      </c>
      <c r="B3">
        <v>1</v>
      </c>
      <c r="C3" s="6" t="s">
        <v>59</v>
      </c>
      <c r="D3" s="6" t="s">
        <v>59</v>
      </c>
      <c r="E3" s="6" t="s">
        <v>59</v>
      </c>
      <c r="F3" s="6" t="s">
        <v>59</v>
      </c>
      <c r="G3" s="6" t="s">
        <v>59</v>
      </c>
      <c r="H3" s="6" t="s">
        <v>59</v>
      </c>
      <c r="I3" s="6" t="s">
        <v>59</v>
      </c>
    </row>
    <row r="4" spans="1:9" x14ac:dyDescent="0.2">
      <c r="A4">
        <v>6</v>
      </c>
      <c r="B4">
        <v>1</v>
      </c>
      <c r="C4" s="6" t="s">
        <v>59</v>
      </c>
      <c r="D4" s="6" t="s">
        <v>59</v>
      </c>
      <c r="E4" s="6" t="s">
        <v>59</v>
      </c>
      <c r="F4" s="6" t="s">
        <v>59</v>
      </c>
      <c r="G4" s="6" t="s">
        <v>59</v>
      </c>
      <c r="H4" s="6" t="s">
        <v>59</v>
      </c>
      <c r="I4" s="6" t="s">
        <v>59</v>
      </c>
    </row>
    <row r="5" spans="1:9" x14ac:dyDescent="0.2">
      <c r="A5">
        <v>7</v>
      </c>
      <c r="B5">
        <v>1</v>
      </c>
      <c r="C5" s="6" t="s">
        <v>59</v>
      </c>
      <c r="D5" s="6" t="s">
        <v>59</v>
      </c>
      <c r="E5" s="6" t="s">
        <v>59</v>
      </c>
      <c r="F5" s="6" t="s">
        <v>59</v>
      </c>
      <c r="G5" s="6" t="s">
        <v>59</v>
      </c>
      <c r="H5" s="6" t="s">
        <v>59</v>
      </c>
      <c r="I5" s="6" t="s">
        <v>59</v>
      </c>
    </row>
    <row r="6" spans="1:9" x14ac:dyDescent="0.2">
      <c r="A6">
        <v>8</v>
      </c>
      <c r="B6">
        <v>1</v>
      </c>
      <c r="C6" s="6" t="s">
        <v>59</v>
      </c>
      <c r="D6" s="6" t="s">
        <v>59</v>
      </c>
      <c r="E6" s="6" t="s">
        <v>59</v>
      </c>
      <c r="F6" s="6" t="s">
        <v>59</v>
      </c>
      <c r="G6" s="6" t="s">
        <v>59</v>
      </c>
      <c r="H6" s="6" t="s">
        <v>59</v>
      </c>
      <c r="I6" s="6" t="s">
        <v>59</v>
      </c>
    </row>
    <row r="7" spans="1:9" x14ac:dyDescent="0.2">
      <c r="A7">
        <v>9</v>
      </c>
      <c r="B7">
        <v>1</v>
      </c>
      <c r="C7" s="6" t="s">
        <v>59</v>
      </c>
      <c r="D7" s="6" t="s">
        <v>59</v>
      </c>
      <c r="E7" s="6" t="s">
        <v>59</v>
      </c>
      <c r="F7" s="6" t="s">
        <v>59</v>
      </c>
      <c r="G7" s="6" t="s">
        <v>59</v>
      </c>
      <c r="H7" s="6" t="s">
        <v>59</v>
      </c>
      <c r="I7" s="6" t="s">
        <v>59</v>
      </c>
    </row>
    <row r="8" spans="1:9" x14ac:dyDescent="0.2">
      <c r="A8">
        <v>10</v>
      </c>
      <c r="B8">
        <v>1</v>
      </c>
      <c r="C8" s="6" t="s">
        <v>59</v>
      </c>
      <c r="D8" s="6" t="s">
        <v>59</v>
      </c>
      <c r="E8" s="6" t="s">
        <v>59</v>
      </c>
      <c r="F8" s="6" t="s">
        <v>59</v>
      </c>
      <c r="G8" s="6" t="s">
        <v>59</v>
      </c>
      <c r="H8" s="6" t="s">
        <v>59</v>
      </c>
      <c r="I8" s="6" t="s">
        <v>59</v>
      </c>
    </row>
    <row r="9" spans="1:9" x14ac:dyDescent="0.2">
      <c r="A9">
        <v>11</v>
      </c>
      <c r="B9">
        <v>1</v>
      </c>
      <c r="C9" s="6" t="s">
        <v>59</v>
      </c>
      <c r="D9" s="6" t="s">
        <v>59</v>
      </c>
      <c r="E9" s="6" t="s">
        <v>59</v>
      </c>
      <c r="F9" s="6" t="s">
        <v>59</v>
      </c>
      <c r="G9" s="6" t="s">
        <v>59</v>
      </c>
      <c r="H9" s="6" t="s">
        <v>59</v>
      </c>
      <c r="I9" s="6" t="s">
        <v>59</v>
      </c>
    </row>
    <row r="10" spans="1:9" x14ac:dyDescent="0.2">
      <c r="A10">
        <v>14</v>
      </c>
      <c r="B10">
        <v>1</v>
      </c>
      <c r="C10" s="6" t="s">
        <v>59</v>
      </c>
      <c r="D10" s="6" t="s">
        <v>59</v>
      </c>
      <c r="E10" s="6" t="s">
        <v>59</v>
      </c>
      <c r="F10" s="6" t="s">
        <v>59</v>
      </c>
      <c r="G10" s="6" t="s">
        <v>59</v>
      </c>
      <c r="H10" s="6" t="s">
        <v>59</v>
      </c>
      <c r="I10" s="6" t="s">
        <v>59</v>
      </c>
    </row>
    <row r="11" spans="1:9" x14ac:dyDescent="0.2">
      <c r="A11">
        <v>15</v>
      </c>
      <c r="B11">
        <v>1</v>
      </c>
      <c r="C11" s="6" t="s">
        <v>59</v>
      </c>
      <c r="D11" s="6" t="s">
        <v>59</v>
      </c>
      <c r="E11" s="6" t="s">
        <v>59</v>
      </c>
      <c r="F11" s="6" t="s">
        <v>59</v>
      </c>
      <c r="G11" s="6" t="s">
        <v>59</v>
      </c>
      <c r="H11" s="6" t="s">
        <v>59</v>
      </c>
      <c r="I11" s="6" t="s">
        <v>59</v>
      </c>
    </row>
    <row r="12" spans="1:9" x14ac:dyDescent="0.2">
      <c r="A12">
        <v>17</v>
      </c>
      <c r="B12">
        <v>1</v>
      </c>
      <c r="C12" s="6" t="s">
        <v>59</v>
      </c>
      <c r="D12" s="6" t="s">
        <v>59</v>
      </c>
      <c r="E12" s="6" t="s">
        <v>59</v>
      </c>
      <c r="F12" s="6" t="s">
        <v>59</v>
      </c>
      <c r="G12" s="6" t="s">
        <v>59</v>
      </c>
      <c r="H12" s="6" t="s">
        <v>59</v>
      </c>
      <c r="I12" s="6" t="s">
        <v>59</v>
      </c>
    </row>
    <row r="13" spans="1:9" x14ac:dyDescent="0.2">
      <c r="A13">
        <v>18</v>
      </c>
      <c r="B13">
        <v>1</v>
      </c>
      <c r="C13" s="6" t="s">
        <v>59</v>
      </c>
      <c r="D13" s="6" t="s">
        <v>59</v>
      </c>
      <c r="E13" s="6" t="s">
        <v>59</v>
      </c>
      <c r="F13" s="6" t="s">
        <v>59</v>
      </c>
      <c r="G13" s="6" t="s">
        <v>59</v>
      </c>
      <c r="H13" s="6" t="s">
        <v>59</v>
      </c>
      <c r="I13" s="6" t="s">
        <v>59</v>
      </c>
    </row>
    <row r="14" spans="1:9" x14ac:dyDescent="0.2">
      <c r="A14">
        <v>20</v>
      </c>
      <c r="B14">
        <v>1</v>
      </c>
      <c r="C14" s="6" t="s">
        <v>59</v>
      </c>
      <c r="D14" s="6" t="s">
        <v>59</v>
      </c>
      <c r="E14" s="6" t="s">
        <v>59</v>
      </c>
      <c r="F14" s="6" t="s">
        <v>59</v>
      </c>
      <c r="G14" s="6" t="s">
        <v>59</v>
      </c>
      <c r="H14" s="6" t="s">
        <v>59</v>
      </c>
      <c r="I14" s="6" t="s">
        <v>59</v>
      </c>
    </row>
    <row r="15" spans="1:9" x14ac:dyDescent="0.2">
      <c r="A15">
        <v>21</v>
      </c>
      <c r="B15">
        <v>1</v>
      </c>
      <c r="C15" s="6" t="s">
        <v>59</v>
      </c>
      <c r="D15" s="6" t="s">
        <v>59</v>
      </c>
      <c r="E15" s="6" t="s">
        <v>59</v>
      </c>
      <c r="F15" s="6" t="s">
        <v>59</v>
      </c>
      <c r="G15" s="6" t="s">
        <v>59</v>
      </c>
      <c r="H15" s="6" t="s">
        <v>59</v>
      </c>
      <c r="I15" s="6" t="s">
        <v>59</v>
      </c>
    </row>
    <row r="16" spans="1:9" x14ac:dyDescent="0.2">
      <c r="A16">
        <v>25</v>
      </c>
      <c r="B16">
        <v>1</v>
      </c>
      <c r="C16" s="6" t="s">
        <v>59</v>
      </c>
      <c r="D16" s="6" t="s">
        <v>59</v>
      </c>
      <c r="E16" s="6" t="s">
        <v>59</v>
      </c>
      <c r="F16" s="6" t="s">
        <v>59</v>
      </c>
      <c r="G16" s="6" t="s">
        <v>59</v>
      </c>
      <c r="H16" s="6" t="s">
        <v>59</v>
      </c>
      <c r="I16" s="6" t="s">
        <v>59</v>
      </c>
    </row>
    <row r="17" spans="1:9" x14ac:dyDescent="0.2">
      <c r="A17">
        <v>26</v>
      </c>
      <c r="B17">
        <v>1</v>
      </c>
      <c r="C17" s="6" t="s">
        <v>59</v>
      </c>
      <c r="D17" s="6" t="s">
        <v>59</v>
      </c>
      <c r="E17" s="6" t="s">
        <v>59</v>
      </c>
      <c r="F17" s="6" t="s">
        <v>59</v>
      </c>
      <c r="G17" s="6" t="s">
        <v>59</v>
      </c>
      <c r="H17" s="6" t="s">
        <v>59</v>
      </c>
      <c r="I17" s="6" t="s">
        <v>59</v>
      </c>
    </row>
    <row r="18" spans="1:9" x14ac:dyDescent="0.2">
      <c r="A18">
        <v>27</v>
      </c>
      <c r="B18">
        <v>1</v>
      </c>
      <c r="C18" s="6" t="s">
        <v>59</v>
      </c>
      <c r="D18" s="6" t="s">
        <v>59</v>
      </c>
      <c r="E18" s="6" t="s">
        <v>59</v>
      </c>
      <c r="F18" s="6" t="s">
        <v>59</v>
      </c>
      <c r="G18" s="6" t="s">
        <v>59</v>
      </c>
      <c r="H18" s="6" t="s">
        <v>59</v>
      </c>
      <c r="I18" s="6" t="s">
        <v>59</v>
      </c>
    </row>
    <row r="19" spans="1:9" x14ac:dyDescent="0.2">
      <c r="A19">
        <v>28</v>
      </c>
      <c r="B19">
        <v>1</v>
      </c>
      <c r="C19" s="6" t="s">
        <v>59</v>
      </c>
      <c r="D19" s="6" t="s">
        <v>59</v>
      </c>
      <c r="E19" s="6" t="s">
        <v>59</v>
      </c>
      <c r="F19" s="6" t="s">
        <v>59</v>
      </c>
      <c r="G19" s="6" t="s">
        <v>59</v>
      </c>
      <c r="H19" s="6" t="s">
        <v>59</v>
      </c>
      <c r="I19" s="6" t="s">
        <v>59</v>
      </c>
    </row>
    <row r="20" spans="1:9" x14ac:dyDescent="0.2">
      <c r="A20">
        <v>29</v>
      </c>
      <c r="B20">
        <v>1</v>
      </c>
      <c r="C20" s="6" t="s">
        <v>59</v>
      </c>
      <c r="D20" s="6" t="s">
        <v>59</v>
      </c>
      <c r="E20" s="6" t="s">
        <v>59</v>
      </c>
      <c r="F20" s="6" t="s">
        <v>59</v>
      </c>
      <c r="G20" s="6" t="s">
        <v>59</v>
      </c>
      <c r="H20" s="6" t="s">
        <v>59</v>
      </c>
      <c r="I20" s="6" t="s">
        <v>59</v>
      </c>
    </row>
    <row r="21" spans="1:9" x14ac:dyDescent="0.2">
      <c r="A21">
        <v>30</v>
      </c>
      <c r="B21">
        <v>1</v>
      </c>
      <c r="C21" s="6" t="s">
        <v>59</v>
      </c>
      <c r="D21" s="6" t="s">
        <v>59</v>
      </c>
      <c r="E21" s="6" t="s">
        <v>59</v>
      </c>
      <c r="F21" s="6" t="s">
        <v>59</v>
      </c>
      <c r="G21" s="6" t="s">
        <v>59</v>
      </c>
      <c r="H21" s="6" t="s">
        <v>59</v>
      </c>
      <c r="I21" s="6" t="s">
        <v>59</v>
      </c>
    </row>
    <row r="22" spans="1:9" x14ac:dyDescent="0.2">
      <c r="A22">
        <v>31</v>
      </c>
      <c r="B22">
        <v>1</v>
      </c>
      <c r="C22" s="6" t="s">
        <v>59</v>
      </c>
      <c r="D22" s="6" t="s">
        <v>59</v>
      </c>
      <c r="E22" s="6" t="s">
        <v>59</v>
      </c>
      <c r="F22" s="6" t="s">
        <v>59</v>
      </c>
      <c r="G22" s="6" t="s">
        <v>59</v>
      </c>
      <c r="H22" s="6" t="s">
        <v>59</v>
      </c>
      <c r="I22" s="6" t="s">
        <v>59</v>
      </c>
    </row>
    <row r="23" spans="1:9" x14ac:dyDescent="0.2">
      <c r="A23">
        <v>32</v>
      </c>
      <c r="B23">
        <v>1</v>
      </c>
      <c r="C23" s="6" t="s">
        <v>59</v>
      </c>
      <c r="D23" s="6" t="s">
        <v>59</v>
      </c>
      <c r="E23" s="6" t="s">
        <v>59</v>
      </c>
      <c r="F23" s="6" t="s">
        <v>59</v>
      </c>
      <c r="G23" s="6" t="s">
        <v>59</v>
      </c>
      <c r="H23" s="6" t="s">
        <v>59</v>
      </c>
      <c r="I23" s="6" t="s">
        <v>59</v>
      </c>
    </row>
    <row r="24" spans="1:9" x14ac:dyDescent="0.2">
      <c r="A24">
        <v>35</v>
      </c>
      <c r="B24">
        <v>1</v>
      </c>
      <c r="C24" s="6" t="s">
        <v>59</v>
      </c>
      <c r="D24" s="6" t="s">
        <v>59</v>
      </c>
      <c r="E24" s="6" t="s">
        <v>59</v>
      </c>
      <c r="F24" s="6" t="s">
        <v>59</v>
      </c>
      <c r="G24" s="6" t="s">
        <v>59</v>
      </c>
      <c r="H24" s="6" t="s">
        <v>59</v>
      </c>
      <c r="I24" s="6" t="s">
        <v>59</v>
      </c>
    </row>
    <row r="25" spans="1:9" x14ac:dyDescent="0.2">
      <c r="A25">
        <v>37</v>
      </c>
      <c r="B25">
        <v>1</v>
      </c>
      <c r="C25" s="6" t="s">
        <v>59</v>
      </c>
      <c r="D25" s="6" t="s">
        <v>59</v>
      </c>
      <c r="E25" s="6" t="s">
        <v>59</v>
      </c>
      <c r="F25" s="6" t="s">
        <v>59</v>
      </c>
      <c r="G25" s="6" t="s">
        <v>59</v>
      </c>
      <c r="H25" s="6" t="s">
        <v>59</v>
      </c>
      <c r="I25" s="6" t="s">
        <v>59</v>
      </c>
    </row>
    <row r="26" spans="1:9" x14ac:dyDescent="0.2">
      <c r="A26">
        <v>44</v>
      </c>
      <c r="B26">
        <v>1</v>
      </c>
      <c r="C26" s="6" t="s">
        <v>59</v>
      </c>
      <c r="D26" s="6" t="s">
        <v>59</v>
      </c>
      <c r="E26" s="6" t="s">
        <v>59</v>
      </c>
      <c r="F26" s="6" t="s">
        <v>59</v>
      </c>
      <c r="G26" s="6" t="s">
        <v>59</v>
      </c>
      <c r="H26" s="6" t="s">
        <v>59</v>
      </c>
      <c r="I26" s="6" t="s">
        <v>59</v>
      </c>
    </row>
    <row r="27" spans="1:9" x14ac:dyDescent="0.2">
      <c r="A27">
        <v>45</v>
      </c>
      <c r="B27">
        <v>1</v>
      </c>
      <c r="C27" s="6" t="s">
        <v>59</v>
      </c>
      <c r="D27" s="6" t="s">
        <v>59</v>
      </c>
      <c r="E27" s="6" t="s">
        <v>59</v>
      </c>
      <c r="F27" s="6" t="s">
        <v>59</v>
      </c>
      <c r="G27" s="6" t="s">
        <v>59</v>
      </c>
      <c r="H27" s="6" t="s">
        <v>59</v>
      </c>
      <c r="I27" s="6" t="s">
        <v>59</v>
      </c>
    </row>
    <row r="28" spans="1:9" x14ac:dyDescent="0.2">
      <c r="A28">
        <v>46</v>
      </c>
      <c r="B28">
        <v>1</v>
      </c>
      <c r="C28" s="6" t="s">
        <v>59</v>
      </c>
      <c r="D28" s="6" t="s">
        <v>59</v>
      </c>
      <c r="E28" s="6" t="s">
        <v>59</v>
      </c>
      <c r="F28" s="6" t="s">
        <v>59</v>
      </c>
      <c r="G28" s="6" t="s">
        <v>59</v>
      </c>
      <c r="H28" s="6" t="s">
        <v>59</v>
      </c>
      <c r="I28" s="6" t="s">
        <v>59</v>
      </c>
    </row>
    <row r="29" spans="1:9" x14ac:dyDescent="0.2">
      <c r="A29">
        <v>47</v>
      </c>
      <c r="B29">
        <v>1</v>
      </c>
      <c r="C29" s="6" t="s">
        <v>59</v>
      </c>
      <c r="D29" s="6" t="s">
        <v>59</v>
      </c>
      <c r="E29" s="6" t="s">
        <v>59</v>
      </c>
      <c r="F29" s="6" t="s">
        <v>59</v>
      </c>
      <c r="G29" s="6" t="s">
        <v>59</v>
      </c>
      <c r="H29" s="6" t="s">
        <v>59</v>
      </c>
      <c r="I29" s="6" t="s">
        <v>59</v>
      </c>
    </row>
    <row r="30" spans="1:9" x14ac:dyDescent="0.2">
      <c r="A30">
        <v>48</v>
      </c>
      <c r="B30">
        <v>1</v>
      </c>
      <c r="C30" s="6" t="s">
        <v>59</v>
      </c>
      <c r="D30" s="6" t="s">
        <v>59</v>
      </c>
      <c r="E30" s="6" t="s">
        <v>59</v>
      </c>
      <c r="F30" s="6" t="s">
        <v>59</v>
      </c>
      <c r="G30" s="6" t="s">
        <v>59</v>
      </c>
      <c r="H30" s="6" t="s">
        <v>59</v>
      </c>
      <c r="I30" s="6" t="s">
        <v>59</v>
      </c>
    </row>
    <row r="31" spans="1:9" x14ac:dyDescent="0.2">
      <c r="A31">
        <v>49</v>
      </c>
      <c r="B31">
        <v>1</v>
      </c>
      <c r="C31" s="6" t="s">
        <v>59</v>
      </c>
      <c r="D31" s="6" t="s">
        <v>59</v>
      </c>
      <c r="E31" s="6" t="s">
        <v>59</v>
      </c>
      <c r="F31" s="6" t="s">
        <v>59</v>
      </c>
      <c r="G31" s="6" t="s">
        <v>59</v>
      </c>
      <c r="H31" s="6" t="s">
        <v>59</v>
      </c>
      <c r="I31" s="6" t="s">
        <v>59</v>
      </c>
    </row>
    <row r="32" spans="1:9" x14ac:dyDescent="0.2">
      <c r="A32">
        <v>50</v>
      </c>
      <c r="B32">
        <v>1</v>
      </c>
      <c r="C32" s="6" t="s">
        <v>59</v>
      </c>
      <c r="D32" s="6" t="s">
        <v>59</v>
      </c>
      <c r="E32" s="6" t="s">
        <v>59</v>
      </c>
      <c r="F32" s="6" t="s">
        <v>59</v>
      </c>
      <c r="G32" s="6" t="s">
        <v>59</v>
      </c>
      <c r="H32" s="6" t="s">
        <v>59</v>
      </c>
      <c r="I32" s="6" t="s">
        <v>59</v>
      </c>
    </row>
    <row r="33" spans="1:9" x14ac:dyDescent="0.2">
      <c r="A33">
        <v>2</v>
      </c>
      <c r="B33">
        <v>2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</row>
    <row r="34" spans="1:9" x14ac:dyDescent="0.2">
      <c r="A34">
        <v>19</v>
      </c>
      <c r="B34">
        <v>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</row>
    <row r="35" spans="1:9" x14ac:dyDescent="0.2">
      <c r="A35">
        <v>34</v>
      </c>
      <c r="B35">
        <v>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x14ac:dyDescent="0.2">
      <c r="A36">
        <v>13</v>
      </c>
      <c r="B36">
        <v>3</v>
      </c>
      <c r="C36">
        <v>1</v>
      </c>
      <c r="D36">
        <v>1</v>
      </c>
      <c r="E36">
        <v>1</v>
      </c>
      <c r="F36">
        <v>1</v>
      </c>
      <c r="G36">
        <v>2</v>
      </c>
      <c r="H36">
        <v>1</v>
      </c>
      <c r="I36">
        <v>3</v>
      </c>
    </row>
    <row r="37" spans="1:9" x14ac:dyDescent="0.2">
      <c r="A37">
        <v>22</v>
      </c>
      <c r="B37">
        <v>4</v>
      </c>
      <c r="C37">
        <v>1</v>
      </c>
      <c r="D37">
        <v>1</v>
      </c>
      <c r="E37">
        <v>0</v>
      </c>
      <c r="F37">
        <v>1</v>
      </c>
      <c r="G37">
        <v>1</v>
      </c>
      <c r="H37">
        <v>2</v>
      </c>
      <c r="I37">
        <v>1</v>
      </c>
    </row>
    <row r="38" spans="1:9" x14ac:dyDescent="0.2">
      <c r="A38">
        <v>23</v>
      </c>
      <c r="B38">
        <v>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</row>
    <row r="39" spans="1:9" x14ac:dyDescent="0.2">
      <c r="A39">
        <v>24</v>
      </c>
      <c r="B39">
        <v>4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2</v>
      </c>
    </row>
    <row r="40" spans="1:9" x14ac:dyDescent="0.2">
      <c r="A40">
        <v>41</v>
      </c>
      <c r="B40">
        <v>5</v>
      </c>
      <c r="C40">
        <v>2</v>
      </c>
      <c r="D40">
        <v>2</v>
      </c>
      <c r="E40">
        <v>3</v>
      </c>
      <c r="F40">
        <v>3</v>
      </c>
      <c r="G40">
        <v>1</v>
      </c>
      <c r="H40">
        <v>3</v>
      </c>
      <c r="I40">
        <v>2</v>
      </c>
    </row>
    <row r="41" spans="1:9" x14ac:dyDescent="0.2">
      <c r="A41">
        <v>43</v>
      </c>
      <c r="B41">
        <v>5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3</v>
      </c>
    </row>
    <row r="42" spans="1:9" x14ac:dyDescent="0.2">
      <c r="A42">
        <v>33</v>
      </c>
      <c r="B42">
        <v>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x14ac:dyDescent="0.2">
      <c r="A43">
        <v>36</v>
      </c>
      <c r="B43">
        <v>6</v>
      </c>
      <c r="C43">
        <v>2</v>
      </c>
      <c r="D43">
        <v>2</v>
      </c>
      <c r="E43">
        <v>2</v>
      </c>
      <c r="F43">
        <v>2</v>
      </c>
      <c r="G43">
        <v>2</v>
      </c>
      <c r="H43">
        <v>0</v>
      </c>
      <c r="I43">
        <v>2</v>
      </c>
    </row>
    <row r="44" spans="1:9" x14ac:dyDescent="0.2">
      <c r="A44">
        <v>42</v>
      </c>
      <c r="B44">
        <v>6</v>
      </c>
      <c r="C44">
        <v>1</v>
      </c>
      <c r="D44">
        <v>1</v>
      </c>
      <c r="E44">
        <v>1</v>
      </c>
      <c r="F44">
        <v>1</v>
      </c>
      <c r="G44">
        <v>3</v>
      </c>
      <c r="H44">
        <v>1</v>
      </c>
      <c r="I44">
        <v>3</v>
      </c>
    </row>
    <row r="45" spans="1:9" x14ac:dyDescent="0.2">
      <c r="A45">
        <v>39</v>
      </c>
      <c r="B45">
        <v>7</v>
      </c>
      <c r="C45">
        <v>0</v>
      </c>
      <c r="D45">
        <v>0</v>
      </c>
      <c r="E45">
        <v>0</v>
      </c>
      <c r="F45">
        <v>0</v>
      </c>
      <c r="G45">
        <v>0</v>
      </c>
      <c r="H45">
        <v>3</v>
      </c>
      <c r="I45">
        <v>4</v>
      </c>
    </row>
    <row r="46" spans="1:9" x14ac:dyDescent="0.2">
      <c r="A46">
        <v>1</v>
      </c>
      <c r="B46">
        <v>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x14ac:dyDescent="0.2">
      <c r="A47">
        <v>40</v>
      </c>
      <c r="B47">
        <v>10</v>
      </c>
      <c r="C47">
        <v>4</v>
      </c>
      <c r="D47">
        <v>3</v>
      </c>
      <c r="E47">
        <v>5</v>
      </c>
      <c r="F47">
        <v>5</v>
      </c>
      <c r="G47">
        <v>6</v>
      </c>
      <c r="H47">
        <v>6</v>
      </c>
      <c r="I47">
        <v>3</v>
      </c>
    </row>
    <row r="48" spans="1:9" x14ac:dyDescent="0.2">
      <c r="A48">
        <v>3</v>
      </c>
      <c r="B48">
        <v>11</v>
      </c>
      <c r="C48">
        <v>2</v>
      </c>
      <c r="D48">
        <v>2</v>
      </c>
      <c r="E48">
        <v>1</v>
      </c>
      <c r="F48">
        <v>1</v>
      </c>
      <c r="G48">
        <v>5</v>
      </c>
      <c r="H48">
        <v>6</v>
      </c>
      <c r="I48">
        <v>7</v>
      </c>
    </row>
    <row r="49" spans="1:9" x14ac:dyDescent="0.2">
      <c r="A49">
        <v>38</v>
      </c>
      <c r="B49">
        <v>14</v>
      </c>
      <c r="C49">
        <v>3</v>
      </c>
      <c r="D49">
        <v>3</v>
      </c>
      <c r="E49">
        <v>2</v>
      </c>
      <c r="F49">
        <v>2</v>
      </c>
      <c r="G49">
        <v>2</v>
      </c>
      <c r="H49">
        <v>3</v>
      </c>
      <c r="I49">
        <v>8</v>
      </c>
    </row>
    <row r="50" spans="1:9" x14ac:dyDescent="0.2">
      <c r="A50">
        <v>16</v>
      </c>
      <c r="B50">
        <v>24</v>
      </c>
      <c r="C50">
        <v>11</v>
      </c>
      <c r="D50">
        <v>14</v>
      </c>
      <c r="E50">
        <v>12</v>
      </c>
      <c r="F50">
        <v>14</v>
      </c>
      <c r="G50">
        <v>9</v>
      </c>
      <c r="H50">
        <v>12</v>
      </c>
      <c r="I50">
        <v>15</v>
      </c>
    </row>
    <row r="51" spans="1:9" x14ac:dyDescent="0.2">
      <c r="A51">
        <v>12</v>
      </c>
      <c r="B51">
        <v>54</v>
      </c>
      <c r="C51">
        <v>39</v>
      </c>
      <c r="D51">
        <v>34</v>
      </c>
      <c r="E51">
        <v>35</v>
      </c>
      <c r="F51">
        <v>34</v>
      </c>
      <c r="G51">
        <v>23</v>
      </c>
      <c r="H51">
        <v>23</v>
      </c>
      <c r="I51">
        <v>23</v>
      </c>
    </row>
    <row r="52" spans="1:9" x14ac:dyDescent="0.2">
      <c r="B52">
        <v>208</v>
      </c>
      <c r="C52">
        <v>68</v>
      </c>
      <c r="D52">
        <v>65</v>
      </c>
      <c r="E52">
        <v>64</v>
      </c>
      <c r="F52">
        <v>67</v>
      </c>
      <c r="G52">
        <v>56</v>
      </c>
      <c r="H52">
        <v>62</v>
      </c>
      <c r="I52">
        <v>78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28" sqref="A28"/>
    </sheetView>
  </sheetViews>
  <sheetFormatPr baseColWidth="10" defaultRowHeight="16" x14ac:dyDescent="0.2"/>
  <cols>
    <col min="1" max="1" width="35.1640625" customWidth="1"/>
    <col min="4" max="4" width="24.83203125" bestFit="1" customWidth="1"/>
    <col min="5" max="5" width="13.6640625" customWidth="1"/>
    <col min="6" max="6" width="22.33203125" customWidth="1"/>
  </cols>
  <sheetData>
    <row r="1" spans="1:5" x14ac:dyDescent="0.2">
      <c r="A1" t="s">
        <v>58</v>
      </c>
      <c r="B1" s="1" t="s">
        <v>51</v>
      </c>
      <c r="C1" s="1" t="s">
        <v>52</v>
      </c>
      <c r="D1" s="1" t="s">
        <v>69</v>
      </c>
      <c r="E1" s="1" t="s">
        <v>57</v>
      </c>
    </row>
    <row r="2" spans="1:5" x14ac:dyDescent="0.2">
      <c r="A2" t="s">
        <v>56</v>
      </c>
      <c r="B2" s="1">
        <v>0</v>
      </c>
      <c r="C2" s="1">
        <v>7</v>
      </c>
      <c r="D2" s="1">
        <v>1</v>
      </c>
      <c r="E2" s="1">
        <v>68</v>
      </c>
    </row>
    <row r="3" spans="1:5" x14ac:dyDescent="0.2">
      <c r="A3" t="s">
        <v>55</v>
      </c>
      <c r="B3" s="1">
        <v>0</v>
      </c>
      <c r="C3" s="1">
        <v>5</v>
      </c>
      <c r="D3" s="1">
        <v>6</v>
      </c>
      <c r="E3" s="1">
        <v>65</v>
      </c>
    </row>
    <row r="4" spans="1:5" x14ac:dyDescent="0.2">
      <c r="A4" t="s">
        <v>54</v>
      </c>
      <c r="B4" s="1">
        <v>0</v>
      </c>
      <c r="C4" s="1">
        <v>2</v>
      </c>
      <c r="D4" s="1">
        <v>11</v>
      </c>
      <c r="E4" s="1">
        <v>64</v>
      </c>
    </row>
    <row r="5" spans="1:5" x14ac:dyDescent="0.2">
      <c r="A5" t="s">
        <v>53</v>
      </c>
      <c r="B5" s="1">
        <v>0</v>
      </c>
      <c r="C5" s="1">
        <v>5</v>
      </c>
      <c r="D5" s="1">
        <v>11</v>
      </c>
      <c r="E5" s="1">
        <v>67</v>
      </c>
    </row>
    <row r="6" spans="1:5" x14ac:dyDescent="0.2">
      <c r="A6" t="s">
        <v>70</v>
      </c>
      <c r="B6" s="1">
        <v>0</v>
      </c>
      <c r="C6" s="1">
        <v>4</v>
      </c>
      <c r="D6" s="1">
        <v>6</v>
      </c>
      <c r="E6" s="1">
        <v>56</v>
      </c>
    </row>
    <row r="7" spans="1:5" x14ac:dyDescent="0.2">
      <c r="A7" t="s">
        <v>74</v>
      </c>
      <c r="B7" s="1">
        <v>2</v>
      </c>
      <c r="C7" s="1">
        <v>7</v>
      </c>
      <c r="D7" s="1">
        <v>24</v>
      </c>
      <c r="E7" s="1">
        <v>78</v>
      </c>
    </row>
    <row r="8" spans="1:5" x14ac:dyDescent="0.2">
      <c r="A8" t="s">
        <v>75</v>
      </c>
      <c r="B8" s="1">
        <v>35</v>
      </c>
      <c r="C8" s="1">
        <v>25</v>
      </c>
      <c r="D8" s="1">
        <v>26</v>
      </c>
      <c r="E8" s="1">
        <v>62</v>
      </c>
    </row>
    <row r="11" spans="1:5" x14ac:dyDescent="0.2">
      <c r="A11" t="s">
        <v>58</v>
      </c>
      <c r="B11" s="2" t="s">
        <v>51</v>
      </c>
      <c r="C11" s="2" t="s">
        <v>52</v>
      </c>
      <c r="D11" s="2" t="s">
        <v>69</v>
      </c>
      <c r="E11" s="2" t="s">
        <v>57</v>
      </c>
    </row>
    <row r="12" spans="1:5" x14ac:dyDescent="0.2">
      <c r="A12" t="s">
        <v>56</v>
      </c>
      <c r="B12" s="3">
        <f>0/208</f>
        <v>0</v>
      </c>
      <c r="C12" s="3">
        <f>7/208</f>
        <v>3.3653846153846152E-2</v>
      </c>
      <c r="D12" s="3">
        <f>1/208</f>
        <v>4.807692307692308E-3</v>
      </c>
      <c r="E12" s="3">
        <f>68/208</f>
        <v>0.32692307692307693</v>
      </c>
    </row>
    <row r="13" spans="1:5" x14ac:dyDescent="0.2">
      <c r="A13" t="s">
        <v>55</v>
      </c>
      <c r="B13" s="3">
        <f t="shared" ref="B13:B16" si="0">0/208</f>
        <v>0</v>
      </c>
      <c r="C13" s="3">
        <f>5/208</f>
        <v>2.403846153846154E-2</v>
      </c>
      <c r="D13" s="3">
        <f>6/208</f>
        <v>2.8846153846153848E-2</v>
      </c>
      <c r="E13" s="3">
        <f>65/208</f>
        <v>0.3125</v>
      </c>
    </row>
    <row r="14" spans="1:5" x14ac:dyDescent="0.2">
      <c r="A14" t="s">
        <v>54</v>
      </c>
      <c r="B14" s="3">
        <f t="shared" si="0"/>
        <v>0</v>
      </c>
      <c r="C14" s="3">
        <f>2/208</f>
        <v>9.6153846153846159E-3</v>
      </c>
      <c r="D14" s="3">
        <f>11/208</f>
        <v>5.2884615384615384E-2</v>
      </c>
      <c r="E14" s="3">
        <f>64/208</f>
        <v>0.30769230769230771</v>
      </c>
    </row>
    <row r="15" spans="1:5" x14ac:dyDescent="0.2">
      <c r="A15" t="s">
        <v>53</v>
      </c>
      <c r="B15" s="3">
        <f t="shared" si="0"/>
        <v>0</v>
      </c>
      <c r="C15" s="3">
        <f>5/208</f>
        <v>2.403846153846154E-2</v>
      </c>
      <c r="D15" s="3">
        <f>11/208</f>
        <v>5.2884615384615384E-2</v>
      </c>
      <c r="E15" s="3">
        <f>67/208</f>
        <v>0.32211538461538464</v>
      </c>
    </row>
    <row r="16" spans="1:5" x14ac:dyDescent="0.2">
      <c r="A16" t="s">
        <v>70</v>
      </c>
      <c r="B16" s="3">
        <f t="shared" si="0"/>
        <v>0</v>
      </c>
      <c r="C16" s="3">
        <f>4/208</f>
        <v>1.9230769230769232E-2</v>
      </c>
      <c r="D16" s="3">
        <f>6/208</f>
        <v>2.8846153846153848E-2</v>
      </c>
      <c r="E16" s="3">
        <f>56/208</f>
        <v>0.26923076923076922</v>
      </c>
    </row>
    <row r="17" spans="1:5" x14ac:dyDescent="0.2">
      <c r="A17" t="s">
        <v>74</v>
      </c>
      <c r="B17" s="3">
        <f>2/208</f>
        <v>9.6153846153846159E-3</v>
      </c>
      <c r="C17" s="3">
        <f>7/208</f>
        <v>3.3653846153846152E-2</v>
      </c>
      <c r="D17" s="3">
        <f>26/208</f>
        <v>0.125</v>
      </c>
      <c r="E17" s="3">
        <f>78/208</f>
        <v>0.375</v>
      </c>
    </row>
    <row r="18" spans="1:5" x14ac:dyDescent="0.2">
      <c r="A18" t="s">
        <v>75</v>
      </c>
      <c r="B18" s="3">
        <f>35/208</f>
        <v>0.16826923076923078</v>
      </c>
      <c r="C18" s="3">
        <f>25/208</f>
        <v>0.1201923076923077</v>
      </c>
      <c r="D18" s="3">
        <f>27/208</f>
        <v>0.12980769230769232</v>
      </c>
      <c r="E18" s="3">
        <f>62/208</f>
        <v>0.29807692307692307</v>
      </c>
    </row>
    <row r="21" spans="1:5" x14ac:dyDescent="0.2">
      <c r="A21" t="s">
        <v>58</v>
      </c>
      <c r="B21" s="2" t="s">
        <v>51</v>
      </c>
      <c r="C21" s="2" t="s">
        <v>52</v>
      </c>
      <c r="D21" s="2" t="s">
        <v>69</v>
      </c>
      <c r="E21" s="2" t="s">
        <v>57</v>
      </c>
    </row>
    <row r="22" spans="1:5" x14ac:dyDescent="0.2">
      <c r="A22" t="s">
        <v>56</v>
      </c>
      <c r="B22" s="4">
        <v>1</v>
      </c>
      <c r="C22" s="4">
        <v>0.96634615384615385</v>
      </c>
      <c r="D22" s="4">
        <v>0.99519230769230771</v>
      </c>
      <c r="E22" s="4">
        <v>0.67307692307692313</v>
      </c>
    </row>
    <row r="23" spans="1:5" x14ac:dyDescent="0.2">
      <c r="A23" t="s">
        <v>55</v>
      </c>
      <c r="B23" s="4">
        <v>1</v>
      </c>
      <c r="C23" s="4">
        <v>0.97596153846153844</v>
      </c>
      <c r="D23" s="4">
        <v>0.97115384615384615</v>
      </c>
      <c r="E23" s="4">
        <v>0.6875</v>
      </c>
    </row>
    <row r="24" spans="1:5" x14ac:dyDescent="0.2">
      <c r="A24" t="s">
        <v>54</v>
      </c>
      <c r="B24" s="4">
        <v>1</v>
      </c>
      <c r="C24" s="4">
        <v>0.99043846153846204</v>
      </c>
      <c r="D24" s="4">
        <v>0.94716153846153806</v>
      </c>
      <c r="E24" s="4">
        <v>0.69230000000000003</v>
      </c>
    </row>
    <row r="25" spans="1:5" x14ac:dyDescent="0.2">
      <c r="A25" t="s">
        <v>53</v>
      </c>
      <c r="B25" s="4">
        <v>1</v>
      </c>
      <c r="C25" s="4">
        <v>0.97602307692307699</v>
      </c>
      <c r="D25" s="4">
        <v>0.94716923076923099</v>
      </c>
      <c r="E25" s="4">
        <v>0.67794615384615398</v>
      </c>
    </row>
    <row r="26" spans="1:5" x14ac:dyDescent="0.2">
      <c r="A26" t="s">
        <v>70</v>
      </c>
      <c r="B26" s="4">
        <v>1</v>
      </c>
      <c r="C26" s="4">
        <v>0.98076923076923073</v>
      </c>
      <c r="D26" s="4">
        <v>0.97119999999999995</v>
      </c>
      <c r="E26" s="4">
        <v>0.73086153846153801</v>
      </c>
    </row>
    <row r="27" spans="1:5" x14ac:dyDescent="0.2">
      <c r="A27" t="s">
        <v>74</v>
      </c>
      <c r="B27" s="4">
        <v>0.99038461538461542</v>
      </c>
      <c r="C27" s="4">
        <v>0.96634615384615385</v>
      </c>
      <c r="D27" s="3">
        <v>0.875</v>
      </c>
      <c r="E27" s="4">
        <v>0.625</v>
      </c>
    </row>
    <row r="28" spans="1:5" x14ac:dyDescent="0.2">
      <c r="A28" t="s">
        <v>75</v>
      </c>
      <c r="B28" s="4">
        <v>0.83173076923076916</v>
      </c>
      <c r="C28" s="4">
        <v>0.87980769230769229</v>
      </c>
      <c r="D28" s="3">
        <v>0.87019230769230771</v>
      </c>
      <c r="E28" s="4">
        <v>0.70192307692307687</v>
      </c>
    </row>
  </sheetData>
  <pageMargins left="0.7" right="0.7" top="0.75" bottom="0.75" header="0.3" footer="0.3"/>
  <pageSetup paperSize="9" orientation="portrait" horizontalDpi="0" verticalDpi="0"/>
  <ignoredErrors>
    <ignoredError sqref="C16" formula="1"/>
  </ignoredErrors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B5C10EB4160544A868620C962FA1BF" ma:contentTypeVersion="7" ma:contentTypeDescription="Create a new document." ma:contentTypeScope="" ma:versionID="b38cacdc3f0d6504d0f706710ff79573">
  <xsd:schema xmlns:xsd="http://www.w3.org/2001/XMLSchema" xmlns:p="http://schemas.microsoft.com/office/2006/metadata/properties" xmlns:ns2="bf378300-205e-4abe-92a2-d9c6fd015a08" targetNamespace="http://schemas.microsoft.com/office/2006/metadata/properties" ma:root="true" ma:fieldsID="c70e24a5936b0b7305f6fc49c33f8eff" ns2:_="">
    <xsd:import namespace="bf378300-205e-4abe-92a2-d9c6fd015a08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FileFormat" minOccurs="0"/>
                <xsd:element ref="ns2:DocumentId" minOccurs="0"/>
                <xsd:element ref="ns2:TitleName" minOccurs="0"/>
                <xsd:element ref="ns2:StageName" minOccurs="0"/>
                <xsd:element ref="ns2:IsDeleted" minOccurs="0"/>
                <xsd:element ref="ns2:Checked_x0020_Out_x0020_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f378300-205e-4abe-92a2-d9c6fd015a08" elementFormDefault="qualified">
    <xsd:import namespace="http://schemas.microsoft.com/office/2006/documentManagement/types"/>
    <xsd:element name="DocumentType" ma:index="8" nillable="true" ma:displayName="DocumentType" ma:internalName="DocumentType">
      <xsd:simpleType>
        <xsd:restriction base="dms:Text"/>
      </xsd:simpleType>
    </xsd:element>
    <xsd:element name="FileFormat" ma:index="9" nillable="true" ma:displayName="FileFormat" ma:internalName="FileFormat">
      <xsd:simpleType>
        <xsd:restriction base="dms:Text"/>
      </xsd:simpleType>
    </xsd:element>
    <xsd:element name="DocumentId" ma:index="10" nillable="true" ma:displayName="DocumentId" ma:internalName="DocumentId">
      <xsd:simpleType>
        <xsd:restriction base="dms:Text"/>
      </xsd:simpleType>
    </xsd:element>
    <xsd:element name="TitleName" ma:index="11" nillable="true" ma:displayName="TitleName" ma:internalName="TitleName">
      <xsd:simpleType>
        <xsd:restriction base="dms:Text"/>
      </xsd:simpleType>
    </xsd:element>
    <xsd:element name="StageName" ma:index="12" nillable="true" ma:displayName="StageName" ma:internalName="StageName">
      <xsd:simpleType>
        <xsd:restriction base="dms:Text"/>
      </xsd:simpleType>
    </xsd:element>
    <xsd:element name="IsDeleted" ma:index="13" nillable="true" ma:displayName="IsDeleted" ma:default="0" ma:internalName="IsDeleted">
      <xsd:simpleType>
        <xsd:restriction base="dms:Boolean"/>
      </xsd:simpleType>
    </xsd:element>
    <xsd:element name="Checked_x0020_Out_x0020_To" ma:index="14" nillable="true" ma:displayName="Checked Out To" ma:list="UserInfo" ma:internalName="Checked_x0020_Out_x0020_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hecked_x0020_Out_x0020_To xmlns="bf378300-205e-4abe-92a2-d9c6fd015a08">
      <UserInfo>
        <DisplayName/>
        <AccountId xsi:nil="true"/>
        <AccountType/>
      </UserInfo>
    </Checked_x0020_Out_x0020_To>
    <TitleName xmlns="bf378300-205e-4abe-92a2-d9c6fd015a08">Table 2.XLSX</TitleName>
    <FileFormat xmlns="bf378300-205e-4abe-92a2-d9c6fd015a08">XLSX</FileFormat>
    <IsDeleted xmlns="bf378300-205e-4abe-92a2-d9c6fd015a08">false</IsDeleted>
    <DocumentType xmlns="bf378300-205e-4abe-92a2-d9c6fd015a08">Table</DocumentType>
    <StageName xmlns="bf378300-205e-4abe-92a2-d9c6fd015a08" xsi:nil="true"/>
    <DocumentId xmlns="bf378300-205e-4abe-92a2-d9c6fd015a08">Table 2.XLSX</DocumentId>
  </documentManagement>
</p:properties>
</file>

<file path=customXml/itemProps1.xml><?xml version="1.0" encoding="utf-8"?>
<ds:datastoreItem xmlns:ds="http://schemas.openxmlformats.org/officeDocument/2006/customXml" ds:itemID="{F13FF10C-350E-4DC6-8C98-FFA11C838201}"/>
</file>

<file path=customXml/itemProps2.xml><?xml version="1.0" encoding="utf-8"?>
<ds:datastoreItem xmlns:ds="http://schemas.openxmlformats.org/officeDocument/2006/customXml" ds:itemID="{3375C940-58E6-4D37-8577-F79930303BED}"/>
</file>

<file path=customXml/itemProps3.xml><?xml version="1.0" encoding="utf-8"?>
<ds:datastoreItem xmlns:ds="http://schemas.openxmlformats.org/officeDocument/2006/customXml" ds:itemID="{E9C89F63-F3C2-48B8-8D5D-43C0060515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S2a Lineage details</vt:lpstr>
      <vt:lpstr>table S2b serotype details</vt:lpstr>
      <vt:lpstr>Table S2c ST details</vt:lpstr>
      <vt:lpstr>table S2d PFGE details</vt:lpstr>
      <vt:lpstr>table S2e Summery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2016-08-29T19:17:04Z</dcterms:created>
  <dcterms:modified xsi:type="dcterms:W3CDTF">2017-08-18T13:43:51Z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0x010100B3B5C10EB4160544A868620C962FA1BF</vt:lpwstr>
  </property>
</Properties>
</file>