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GoogleDrive\Papers\Active_writing\MAE_evol_submission\response 2.0\ready_for_resub\"/>
    </mc:Choice>
  </mc:AlternateContent>
  <bookViews>
    <workbookView xWindow="4485" yWindow="0" windowWidth="23340" windowHeight="9480" tabRatio="676"/>
  </bookViews>
  <sheets>
    <sheet name="legend" sheetId="7" r:id="rId1"/>
    <sheet name="A. true de novo rate in CDS" sheetId="1" r:id="rId2"/>
    <sheet name="B. true de novo rate in intron" sheetId="4" r:id="rId3"/>
    <sheet name="C. divergence-based rate in CDS" sheetId="5" r:id="rId4"/>
    <sheet name="D. div-based rate in intron" sheetId="6" r:id="rId5"/>
  </sheets>
  <calcPr calcId="152511"/>
</workbook>
</file>

<file path=xl/calcChain.xml><?xml version="1.0" encoding="utf-8"?>
<calcChain xmlns="http://schemas.openxmlformats.org/spreadsheetml/2006/main">
  <c r="D7" i="4" l="1"/>
  <c r="C7" i="4"/>
  <c r="D5" i="4"/>
  <c r="C5" i="4"/>
  <c r="C5" i="1"/>
  <c r="D5" i="1"/>
  <c r="C7" i="1"/>
  <c r="D7" i="1"/>
</calcChain>
</file>

<file path=xl/sharedStrings.xml><?xml version="1.0" encoding="utf-8"?>
<sst xmlns="http://schemas.openxmlformats.org/spreadsheetml/2006/main" count="134" uniqueCount="95">
  <si>
    <t>Protein-Coding Region</t>
  </si>
  <si>
    <t>MAE</t>
  </si>
  <si>
    <t>BAE</t>
  </si>
  <si>
    <t>MAE/BAE (95% CI)</t>
  </si>
  <si>
    <t>P value</t>
  </si>
  <si>
    <t>Target size (bp) non-CpG</t>
  </si>
  <si>
    <t>Target size (bp)</t>
  </si>
  <si>
    <t>CpG per 1kb</t>
  </si>
  <si>
    <t>N (non-CpG only)</t>
  </si>
  <si>
    <t>N (all sites)</t>
  </si>
  <si>
    <t>Per bp rate (non-CpG only)</t>
  </si>
  <si>
    <r>
      <t>0.91 x 10</t>
    </r>
    <r>
      <rPr>
        <vertAlign val="superscript"/>
        <sz val="10"/>
        <rFont val="Arial"/>
        <family val="2"/>
      </rPr>
      <t>-8</t>
    </r>
  </si>
  <si>
    <r>
      <t>1.18 x 10</t>
    </r>
    <r>
      <rPr>
        <vertAlign val="superscript"/>
        <sz val="10"/>
        <rFont val="Arial"/>
        <family val="2"/>
      </rPr>
      <t>-8</t>
    </r>
  </si>
  <si>
    <t>Per bp rate (all sites)</t>
  </si>
  <si>
    <r>
      <t>1.64 x 10</t>
    </r>
    <r>
      <rPr>
        <vertAlign val="superscript"/>
        <sz val="10"/>
        <rFont val="Arial"/>
        <family val="2"/>
      </rPr>
      <t>-8</t>
    </r>
  </si>
  <si>
    <r>
      <t>1.69 x 10</t>
    </r>
    <r>
      <rPr>
        <vertAlign val="superscript"/>
        <sz val="10"/>
        <rFont val="Arial"/>
        <family val="2"/>
      </rPr>
      <t>-8</t>
    </r>
  </si>
  <si>
    <t>Detection power</t>
  </si>
  <si>
    <t>Simulated N (non-CpG only)</t>
  </si>
  <si>
    <t>Simulated N (all sites)</t>
  </si>
  <si>
    <t>Power (non-CpG only)</t>
  </si>
  <si>
    <t>Power (all sites)</t>
  </si>
  <si>
    <r>
      <t>1.86 x 10</t>
    </r>
    <r>
      <rPr>
        <vertAlign val="superscript"/>
        <sz val="10"/>
        <rFont val="Arial"/>
        <family val="2"/>
      </rPr>
      <t>-8</t>
    </r>
  </si>
  <si>
    <r>
      <t>1.95 x 10</t>
    </r>
    <r>
      <rPr>
        <vertAlign val="superscript"/>
        <sz val="10"/>
        <rFont val="Arial"/>
        <family val="2"/>
      </rPr>
      <t>-8</t>
    </r>
  </si>
  <si>
    <t>0.95 (0.50 – 1.75)</t>
  </si>
  <si>
    <r>
      <t>3.44 x 10</t>
    </r>
    <r>
      <rPr>
        <vertAlign val="superscript"/>
        <sz val="10"/>
        <rFont val="Arial"/>
        <family val="2"/>
      </rPr>
      <t>-8</t>
    </r>
  </si>
  <si>
    <r>
      <t>2.86 x 10</t>
    </r>
    <r>
      <rPr>
        <vertAlign val="superscript"/>
        <sz val="10"/>
        <rFont val="Arial"/>
        <family val="2"/>
      </rPr>
      <t>-8</t>
    </r>
  </si>
  <si>
    <t>1.21 (0.75 – 1.92)</t>
  </si>
  <si>
    <t xml:space="preserve">Mutational target size is the total CDS size of canonical (longest) transcripts. </t>
  </si>
  <si>
    <t>Only synonymous and missense mutations were considered</t>
  </si>
  <si>
    <t xml:space="preserve">Two-sided Exact Poisson Test was conducted to test for unequal mutation rates. </t>
  </si>
  <si>
    <t xml:space="preserve">Mutation rates per diploid genome are presented. </t>
  </si>
  <si>
    <t>Intronic Region</t>
  </si>
  <si>
    <r>
      <t>1.21 x 10</t>
    </r>
    <r>
      <rPr>
        <vertAlign val="superscript"/>
        <sz val="10"/>
        <rFont val="Arial"/>
        <family val="2"/>
      </rPr>
      <t>-8</t>
    </r>
  </si>
  <si>
    <r>
      <t>1.16 x 10</t>
    </r>
    <r>
      <rPr>
        <vertAlign val="superscript"/>
        <sz val="10"/>
        <rFont val="Arial"/>
        <family val="2"/>
      </rPr>
      <t>-8</t>
    </r>
  </si>
  <si>
    <r>
      <t>1.50 x 10</t>
    </r>
    <r>
      <rPr>
        <vertAlign val="superscript"/>
        <sz val="10"/>
        <rFont val="Arial"/>
        <family val="2"/>
      </rPr>
      <t>-8</t>
    </r>
  </si>
  <si>
    <r>
      <t>1.35 x 10</t>
    </r>
    <r>
      <rPr>
        <vertAlign val="superscript"/>
        <sz val="10"/>
        <rFont val="Arial"/>
        <family val="2"/>
      </rPr>
      <t>-8</t>
    </r>
  </si>
  <si>
    <r>
      <t>1.78 x 10</t>
    </r>
    <r>
      <rPr>
        <vertAlign val="superscript"/>
        <sz val="10"/>
        <rFont val="Arial"/>
        <family val="2"/>
      </rPr>
      <t>-8</t>
    </r>
  </si>
  <si>
    <r>
      <t>1.77 x 10</t>
    </r>
    <r>
      <rPr>
        <vertAlign val="superscript"/>
        <sz val="10"/>
        <rFont val="Arial"/>
        <family val="2"/>
      </rPr>
      <t>-8</t>
    </r>
  </si>
  <si>
    <t>1.01 (0.92 – 1.10)</t>
  </si>
  <si>
    <r>
      <t>2.23 x 10</t>
    </r>
    <r>
      <rPr>
        <vertAlign val="superscript"/>
        <sz val="10"/>
        <rFont val="Arial"/>
        <family val="2"/>
      </rPr>
      <t>-8</t>
    </r>
  </si>
  <si>
    <r>
      <t>2.08 x 10</t>
    </r>
    <r>
      <rPr>
        <vertAlign val="superscript"/>
        <sz val="10"/>
        <rFont val="Arial"/>
        <family val="2"/>
      </rPr>
      <t>-8</t>
    </r>
  </si>
  <si>
    <t>1.07 (0.99 – 1.17)</t>
  </si>
  <si>
    <t xml:space="preserve">Mutational target size is the total intronic regions of all splice variants excluding any potential exons. </t>
  </si>
  <si>
    <t xml:space="preserve">All mutations within intronic regions were counted as far as they not map to exons of any splice variant. </t>
  </si>
  <si>
    <t>MAE / BAE</t>
  </si>
  <si>
    <t>Number of genes used to estimate μ</t>
  </si>
  <si>
    <t>Average μ (SYN + NSN)</t>
  </si>
  <si>
    <r>
      <t>1.72 x 10</t>
    </r>
    <r>
      <rPr>
        <vertAlign val="superscript"/>
        <sz val="10"/>
        <rFont val="Arial"/>
        <family val="2"/>
      </rPr>
      <t>-8</t>
    </r>
  </si>
  <si>
    <r>
      <t>1.41 x 10</t>
    </r>
    <r>
      <rPr>
        <vertAlign val="superscript"/>
        <sz val="10"/>
        <rFont val="Arial"/>
        <family val="2"/>
      </rPr>
      <t>-8</t>
    </r>
  </si>
  <si>
    <r>
      <t>1.55 x 10</t>
    </r>
    <r>
      <rPr>
        <vertAlign val="superscript"/>
        <sz val="10"/>
        <rFont val="Arial"/>
        <family val="2"/>
      </rPr>
      <t>-8</t>
    </r>
  </si>
  <si>
    <r>
      <t>0.95 x 10</t>
    </r>
    <r>
      <rPr>
        <vertAlign val="superscript"/>
        <sz val="10"/>
        <rFont val="Arial"/>
        <family val="2"/>
      </rPr>
      <t>-8</t>
    </r>
  </si>
  <si>
    <r>
      <t>0.92 x 10</t>
    </r>
    <r>
      <rPr>
        <vertAlign val="superscript"/>
        <sz val="10"/>
        <rFont val="Arial"/>
        <family val="2"/>
      </rPr>
      <t>-8</t>
    </r>
  </si>
  <si>
    <r>
      <t>0.94 x 10</t>
    </r>
    <r>
      <rPr>
        <vertAlign val="superscript"/>
        <sz val="10"/>
        <rFont val="Arial"/>
        <family val="2"/>
      </rPr>
      <t>-8</t>
    </r>
  </si>
  <si>
    <t>Average μ at 4-fold deg sites</t>
  </si>
  <si>
    <r>
      <t>2.09 x 10</t>
    </r>
    <r>
      <rPr>
        <vertAlign val="superscript"/>
        <sz val="10"/>
        <rFont val="Arial"/>
        <family val="2"/>
      </rPr>
      <t>-8</t>
    </r>
  </si>
  <si>
    <r>
      <t>1.63 x 10</t>
    </r>
    <r>
      <rPr>
        <vertAlign val="superscript"/>
        <sz val="10"/>
        <rFont val="Arial"/>
        <family val="2"/>
      </rPr>
      <t>-8</t>
    </r>
  </si>
  <si>
    <r>
      <t>1.85 x 10</t>
    </r>
    <r>
      <rPr>
        <vertAlign val="superscript"/>
        <sz val="10"/>
        <rFont val="Arial"/>
        <family val="2"/>
      </rPr>
      <t>-8</t>
    </r>
  </si>
  <si>
    <r>
      <t>1.01 x 10</t>
    </r>
    <r>
      <rPr>
        <vertAlign val="superscript"/>
        <sz val="10"/>
        <rFont val="Arial"/>
        <family val="2"/>
      </rPr>
      <t>-8</t>
    </r>
  </si>
  <si>
    <r>
      <t>0.98 x 10</t>
    </r>
    <r>
      <rPr>
        <vertAlign val="superscript"/>
        <sz val="10"/>
        <rFont val="Arial"/>
        <family val="2"/>
      </rPr>
      <t>-8</t>
    </r>
  </si>
  <si>
    <t>Average μ at 4-fold deg sites excluding CpG-prone sites</t>
  </si>
  <si>
    <r>
      <t>1.08 x 10</t>
    </r>
    <r>
      <rPr>
        <vertAlign val="superscript"/>
        <sz val="10"/>
        <rFont val="Arial"/>
        <family val="2"/>
      </rPr>
      <t>-8</t>
    </r>
  </si>
  <si>
    <r>
      <t>1.05 x 10</t>
    </r>
    <r>
      <rPr>
        <vertAlign val="superscript"/>
        <sz val="10"/>
        <rFont val="Arial"/>
        <family val="2"/>
      </rPr>
      <t>-8</t>
    </r>
  </si>
  <si>
    <t xml:space="preserve">The mutation rates of protein-coding regions were compared across MAE, BAE, and autosomal exome. The mutation rates were 
estimated from a context-dependent human-chimpanzee-macaque primate substitution model and corrected for biases due to 
local recombination rate, types of mutations, and strand of transcription (Francioli et al. 2015). </t>
  </si>
  <si>
    <t>1.53 (1.52 – 1.54)</t>
  </si>
  <si>
    <r>
      <t>&lt; 2.2 x 10</t>
    </r>
    <r>
      <rPr>
        <vertAlign val="superscript"/>
        <sz val="10"/>
        <rFont val="Arial"/>
        <family val="2"/>
      </rPr>
      <t>-16</t>
    </r>
  </si>
  <si>
    <t>1.03 (1.03 – 1.04)</t>
  </si>
  <si>
    <t>Autosome</t>
  </si>
  <si>
    <r>
      <t xml:space="preserve">A. Protein-coding mutation rates of MAE and BAE genes estimated from true </t>
    </r>
    <r>
      <rPr>
        <b/>
        <i/>
        <sz val="10"/>
        <rFont val="Arial"/>
      </rPr>
      <t>de novo</t>
    </r>
    <r>
      <rPr>
        <b/>
        <sz val="10"/>
        <rFont val="Arial"/>
        <family val="2"/>
      </rPr>
      <t xml:space="preserve"> mutations found in GoNL trios (per-diploid rates).</t>
    </r>
  </si>
  <si>
    <r>
      <t xml:space="preserve">B.Intronic mutation rates of MAE and BAE genes estimated from true </t>
    </r>
    <r>
      <rPr>
        <b/>
        <i/>
        <sz val="10"/>
        <rFont val="Arial"/>
      </rPr>
      <t>de novo</t>
    </r>
    <r>
      <rPr>
        <b/>
        <sz val="10"/>
        <rFont val="Arial"/>
        <family val="2"/>
      </rPr>
      <t xml:space="preserve"> mutations found in GoNL trios (per-diploid rates). </t>
    </r>
  </si>
  <si>
    <r>
      <t xml:space="preserve">Observed </t>
    </r>
    <r>
      <rPr>
        <b/>
        <i/>
        <sz val="10"/>
        <rFont val="Arial"/>
      </rPr>
      <t xml:space="preserve">de novo </t>
    </r>
  </si>
  <si>
    <r>
      <t>Power-adjusted</t>
    </r>
    <r>
      <rPr>
        <b/>
        <i/>
        <sz val="10"/>
        <rFont val="Arial"/>
      </rPr>
      <t xml:space="preserve"> de novo</t>
    </r>
  </si>
  <si>
    <t>Average μ (SYN + NSN) excluding CpG&gt;TpG/CpA</t>
  </si>
  <si>
    <t>Average μ at 4-fold deg sites excluding CpG&gt;TpG/CpA</t>
  </si>
  <si>
    <t>Average μ in intron</t>
  </si>
  <si>
    <t>Average μ in intron excluding CpG&gt;TpG/CpA</t>
  </si>
  <si>
    <r>
      <t>1.20 x 10</t>
    </r>
    <r>
      <rPr>
        <vertAlign val="superscript"/>
        <sz val="10"/>
        <rFont val="Arial"/>
        <family val="2"/>
      </rPr>
      <t>-8</t>
    </r>
  </si>
  <si>
    <r>
      <t>1.15 x 10</t>
    </r>
    <r>
      <rPr>
        <vertAlign val="superscript"/>
        <sz val="10"/>
        <rFont val="Arial"/>
        <family val="2"/>
      </rPr>
      <t>-8</t>
    </r>
  </si>
  <si>
    <t>Average μ across entire transcribed region</t>
  </si>
  <si>
    <t>Average μ across entire transcribed region excluding CpG&gt;TpG/CpA</t>
  </si>
  <si>
    <r>
      <t>1.17 x 10</t>
    </r>
    <r>
      <rPr>
        <vertAlign val="superscript"/>
        <sz val="10"/>
        <rFont val="Arial"/>
        <family val="2"/>
      </rPr>
      <t>-8</t>
    </r>
  </si>
  <si>
    <r>
      <t>1.13 x 10</t>
    </r>
    <r>
      <rPr>
        <vertAlign val="superscript"/>
        <sz val="10"/>
        <rFont val="Arial"/>
        <family val="2"/>
      </rPr>
      <t>-8</t>
    </r>
  </si>
  <si>
    <t xml:space="preserve">The mutation rates of intronic and entire transcribed regions were compared between MAE and BAE. The mutation 
rates were estimated from a context-dependent human-chimpanzee-macaque primate substitution model and 
corrected for biases due to local recombination rate, types of mutations, and strand of transcription (Francioli et al. 
2015). </t>
  </si>
  <si>
    <r>
      <t xml:space="preserve">Detection power is the power to detect a </t>
    </r>
    <r>
      <rPr>
        <i/>
        <sz val="10"/>
        <rFont val="Arial"/>
      </rPr>
      <t>de novo</t>
    </r>
    <r>
      <rPr>
        <sz val="10"/>
        <rFont val="Arial"/>
        <family val="2"/>
      </rPr>
      <t xml:space="preserve"> mutation by sequencing a trio. 0.0 for inaccessible sites and 1.0 is for full power. </t>
    </r>
  </si>
  <si>
    <t xml:space="preserve">SYN and NSN denote for synonymous and nonsynonymous mutation, respectively. </t>
  </si>
  <si>
    <t xml:space="preserve">Mutation rates per haploid genome are presented. </t>
  </si>
  <si>
    <t xml:space="preserve">Protein-coding regions were defined relative to the canonical (longest) transcript. </t>
  </si>
  <si>
    <t xml:space="preserve">Intronic regions were defined relative to the canonical (longest) transcript. </t>
  </si>
  <si>
    <t>Sheets in Supplementary table:</t>
  </si>
  <si>
    <t>A. Protein-coding mutation rates of MAE and BAE genes estimated from true de novo mutations found in GoNL trios.</t>
  </si>
  <si>
    <t>B. Intronic mutation rates of MAE and BAE genes estimated from true de novo mutations found in GoNL trios.</t>
  </si>
  <si>
    <t>C. Protein-coding mutation rates based on human-chimpanzee divergence.</t>
  </si>
  <si>
    <t>C. Protein-coding mutation rates based on human-chimpanzee divergence (per-haploid rates).</t>
  </si>
  <si>
    <t>D. Intronic mutation rates based on human-chimpanzee divergence (per-haploid rates).</t>
  </si>
  <si>
    <t>D. Intronic mutation rates based on human-chimpanzee divergence.</t>
  </si>
  <si>
    <t>This is the title page of Excel file containing Supplementary Table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</si>
</sst>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</font>
    <font>
      <i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1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1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0" fillId="0" borderId="10" xfId="0" applyBorder="1"/>
    <xf numFmtId="0" fontId="1" fillId="0" borderId="11" xfId="0" applyFont="1" applyBorder="1"/>
    <xf numFmtId="0" fontId="0" fillId="0" borderId="12" xfId="0" applyFont="1" applyBorder="1"/>
    <xf numFmtId="0" fontId="0" fillId="0" borderId="12" xfId="0" applyFont="1" applyBorder="1" applyAlignment="1">
      <alignment horizontal="left"/>
    </xf>
    <xf numFmtId="0" fontId="0" fillId="2" borderId="12" xfId="0" applyFont="1" applyFill="1" applyBorder="1"/>
    <xf numFmtId="0" fontId="0" fillId="0" borderId="13" xfId="0" applyBorder="1" applyAlignment="1">
      <alignment horizontal="center"/>
    </xf>
    <xf numFmtId="0" fontId="0" fillId="0" borderId="11" xfId="0" applyFont="1" applyBorder="1"/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1" fontId="0" fillId="0" borderId="6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1" fontId="0" fillId="0" borderId="9" xfId="0" applyNumberFormat="1" applyFont="1" applyBorder="1" applyAlignment="1">
      <alignment horizontal="center"/>
    </xf>
    <xf numFmtId="11" fontId="0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1" fontId="0" fillId="2" borderId="9" xfId="0" applyNumberFormat="1" applyFont="1" applyFill="1" applyBorder="1" applyAlignment="1">
      <alignment horizontal="center"/>
    </xf>
    <xf numFmtId="0" fontId="1" fillId="2" borderId="8" xfId="0" applyFont="1" applyFill="1" applyBorder="1"/>
    <xf numFmtId="0" fontId="0" fillId="2" borderId="11" xfId="0" applyFont="1" applyFill="1" applyBorder="1"/>
    <xf numFmtId="11" fontId="0" fillId="2" borderId="6" xfId="0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6" xfId="0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3" xfId="0" applyFont="1" applyFill="1" applyBorder="1"/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C1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>
      <selection activeCell="A10" sqref="A10"/>
    </sheetView>
  </sheetViews>
  <sheetFormatPr defaultColWidth="11.42578125" defaultRowHeight="12.75" x14ac:dyDescent="0.2"/>
  <cols>
    <col min="1" max="1" width="83.140625" customWidth="1"/>
  </cols>
  <sheetData>
    <row r="1" spans="1:1" x14ac:dyDescent="0.2">
      <c r="A1" t="s">
        <v>94</v>
      </c>
    </row>
    <row r="3" spans="1:1" x14ac:dyDescent="0.2">
      <c r="A3" s="2" t="s">
        <v>87</v>
      </c>
    </row>
    <row r="5" spans="1:1" ht="25.5" x14ac:dyDescent="0.2">
      <c r="A5" s="53" t="s">
        <v>88</v>
      </c>
    </row>
    <row r="6" spans="1:1" ht="25.5" x14ac:dyDescent="0.2">
      <c r="A6" s="53" t="s">
        <v>89</v>
      </c>
    </row>
    <row r="7" spans="1:1" x14ac:dyDescent="0.2">
      <c r="A7" s="53" t="s">
        <v>90</v>
      </c>
    </row>
    <row r="8" spans="1:1" x14ac:dyDescent="0.2">
      <c r="A8" s="53" t="s">
        <v>93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2" sqref="E22"/>
    </sheetView>
  </sheetViews>
  <sheetFormatPr defaultColWidth="8.85546875" defaultRowHeight="12.75" x14ac:dyDescent="0.2"/>
  <cols>
    <col min="1" max="1" width="23.42578125" customWidth="1"/>
    <col min="2" max="2" width="26.42578125" customWidth="1"/>
    <col min="3" max="3" width="14.7109375" customWidth="1"/>
    <col min="4" max="4" width="15.7109375" customWidth="1"/>
    <col min="5" max="5" width="17.7109375" customWidth="1"/>
    <col min="6" max="6" width="10.85546875" style="1" customWidth="1"/>
  </cols>
  <sheetData>
    <row r="1" spans="1:6" x14ac:dyDescent="0.2">
      <c r="A1" s="2" t="s">
        <v>67</v>
      </c>
    </row>
    <row r="3" spans="1:6" x14ac:dyDescent="0.2">
      <c r="A3" s="19"/>
      <c r="B3" s="23"/>
      <c r="C3" s="54" t="s">
        <v>0</v>
      </c>
      <c r="D3" s="54"/>
      <c r="E3" s="54"/>
      <c r="F3" s="28"/>
    </row>
    <row r="4" spans="1:6" x14ac:dyDescent="0.2">
      <c r="A4" s="20"/>
      <c r="B4" s="24"/>
      <c r="C4" s="18" t="s">
        <v>1</v>
      </c>
      <c r="D4" s="34" t="s">
        <v>2</v>
      </c>
      <c r="E4" s="18" t="s">
        <v>3</v>
      </c>
      <c r="F4" s="18" t="s">
        <v>4</v>
      </c>
    </row>
    <row r="5" spans="1:6" x14ac:dyDescent="0.2">
      <c r="A5" s="21"/>
      <c r="B5" s="25" t="s">
        <v>5</v>
      </c>
      <c r="C5" s="3">
        <f>C6-301555</f>
        <v>6968331</v>
      </c>
      <c r="D5" s="35">
        <f>D6-298100</f>
        <v>10694323</v>
      </c>
      <c r="E5" s="4"/>
    </row>
    <row r="6" spans="1:6" x14ac:dyDescent="0.2">
      <c r="A6" s="21"/>
      <c r="B6" s="26" t="s">
        <v>6</v>
      </c>
      <c r="C6" s="5">
        <v>7269886</v>
      </c>
      <c r="D6" s="36">
        <v>10992423</v>
      </c>
      <c r="E6" s="4"/>
    </row>
    <row r="7" spans="1:6" ht="14.25" x14ac:dyDescent="0.2">
      <c r="A7" s="20"/>
      <c r="B7" s="29" t="s">
        <v>7</v>
      </c>
      <c r="C7" s="30">
        <f>301555/C6*1000</f>
        <v>41.480017705917255</v>
      </c>
      <c r="D7" s="37">
        <f>298100/D6*1000</f>
        <v>27.118679839740519</v>
      </c>
      <c r="E7" s="31" t="s">
        <v>63</v>
      </c>
      <c r="F7" s="31" t="s">
        <v>64</v>
      </c>
    </row>
    <row r="8" spans="1:6" x14ac:dyDescent="0.2">
      <c r="A8" s="21" t="s">
        <v>69</v>
      </c>
      <c r="B8" s="25" t="s">
        <v>8</v>
      </c>
      <c r="C8" s="1">
        <v>17</v>
      </c>
      <c r="D8" s="38">
        <v>34</v>
      </c>
      <c r="E8" s="1"/>
    </row>
    <row r="9" spans="1:6" x14ac:dyDescent="0.2">
      <c r="A9" s="21"/>
      <c r="B9" s="25" t="s">
        <v>9</v>
      </c>
      <c r="C9" s="1">
        <v>32</v>
      </c>
      <c r="D9" s="38">
        <v>50</v>
      </c>
      <c r="E9" s="1"/>
    </row>
    <row r="10" spans="1:6" ht="14.25" x14ac:dyDescent="0.2">
      <c r="A10" s="21"/>
      <c r="B10" s="25" t="s">
        <v>10</v>
      </c>
      <c r="C10" s="6" t="s">
        <v>11</v>
      </c>
      <c r="D10" s="39" t="s">
        <v>12</v>
      </c>
      <c r="E10" s="1">
        <v>0.77</v>
      </c>
    </row>
    <row r="11" spans="1:6" ht="14.25" x14ac:dyDescent="0.2">
      <c r="A11" s="20"/>
      <c r="B11" s="29" t="s">
        <v>13</v>
      </c>
      <c r="C11" s="32" t="s">
        <v>14</v>
      </c>
      <c r="D11" s="40" t="s">
        <v>15</v>
      </c>
      <c r="E11" s="31">
        <v>0.97</v>
      </c>
      <c r="F11" s="31"/>
    </row>
    <row r="12" spans="1:6" x14ac:dyDescent="0.2">
      <c r="A12" s="21" t="s">
        <v>16</v>
      </c>
      <c r="B12" s="25" t="s">
        <v>17</v>
      </c>
      <c r="C12" s="1">
        <v>680</v>
      </c>
      <c r="D12" s="36">
        <v>1023</v>
      </c>
      <c r="E12" s="1"/>
    </row>
    <row r="13" spans="1:6" x14ac:dyDescent="0.2">
      <c r="A13" s="21"/>
      <c r="B13" s="25" t="s">
        <v>18</v>
      </c>
      <c r="C13" s="7">
        <v>728</v>
      </c>
      <c r="D13" s="36">
        <v>1083</v>
      </c>
      <c r="E13" s="1"/>
    </row>
    <row r="14" spans="1:6" x14ac:dyDescent="0.2">
      <c r="A14" s="21"/>
      <c r="B14" s="25" t="s">
        <v>19</v>
      </c>
      <c r="C14" s="1">
        <v>0.48799999999999999</v>
      </c>
      <c r="D14" s="38">
        <v>0.60499999999999998</v>
      </c>
      <c r="E14" s="8">
        <v>0.81</v>
      </c>
    </row>
    <row r="15" spans="1:6" x14ac:dyDescent="0.2">
      <c r="A15" s="20"/>
      <c r="B15" s="29" t="s">
        <v>20</v>
      </c>
      <c r="C15" s="31">
        <v>0.47500000000000003</v>
      </c>
      <c r="D15" s="41">
        <v>0.59199999999999997</v>
      </c>
      <c r="E15" s="33">
        <v>0.8</v>
      </c>
      <c r="F15" s="31"/>
    </row>
    <row r="16" spans="1:6" ht="14.25" x14ac:dyDescent="0.2">
      <c r="A16" s="22" t="s">
        <v>70</v>
      </c>
      <c r="B16" s="27" t="s">
        <v>10</v>
      </c>
      <c r="C16" s="9" t="s">
        <v>21</v>
      </c>
      <c r="D16" s="42" t="s">
        <v>22</v>
      </c>
      <c r="E16" s="10" t="s">
        <v>23</v>
      </c>
      <c r="F16" s="11">
        <v>1</v>
      </c>
    </row>
    <row r="17" spans="1:6" ht="14.25" x14ac:dyDescent="0.2">
      <c r="A17" s="43"/>
      <c r="B17" s="44" t="s">
        <v>13</v>
      </c>
      <c r="C17" s="45" t="s">
        <v>24</v>
      </c>
      <c r="D17" s="46" t="s">
        <v>25</v>
      </c>
      <c r="E17" s="47" t="s">
        <v>26</v>
      </c>
      <c r="F17" s="47">
        <v>0.42</v>
      </c>
    </row>
    <row r="19" spans="1:6" x14ac:dyDescent="0.2">
      <c r="A19" t="s">
        <v>27</v>
      </c>
    </row>
    <row r="20" spans="1:6" x14ac:dyDescent="0.2">
      <c r="A20" t="s">
        <v>28</v>
      </c>
    </row>
    <row r="21" spans="1:6" x14ac:dyDescent="0.2">
      <c r="A21" t="s">
        <v>82</v>
      </c>
    </row>
    <row r="22" spans="1:6" x14ac:dyDescent="0.2">
      <c r="A22" t="s">
        <v>29</v>
      </c>
    </row>
    <row r="23" spans="1:6" x14ac:dyDescent="0.2">
      <c r="A23" t="s">
        <v>30</v>
      </c>
    </row>
  </sheetData>
  <sheetProtection selectLockedCells="1" selectUnlockedCells="1"/>
  <mergeCells count="1">
    <mergeCell ref="C3:E3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B24" sqref="B24"/>
    </sheetView>
  </sheetViews>
  <sheetFormatPr defaultColWidth="8.85546875" defaultRowHeight="12.75" x14ac:dyDescent="0.2"/>
  <cols>
    <col min="1" max="1" width="23.42578125" customWidth="1"/>
    <col min="2" max="2" width="26.42578125" customWidth="1"/>
    <col min="3" max="3" width="14.7109375" customWidth="1"/>
    <col min="4" max="4" width="15.7109375" customWidth="1"/>
    <col min="5" max="5" width="17.7109375" customWidth="1"/>
    <col min="6" max="6" width="10.85546875" style="1" customWidth="1"/>
  </cols>
  <sheetData>
    <row r="1" spans="1:6" x14ac:dyDescent="0.2">
      <c r="A1" s="2" t="s">
        <v>68</v>
      </c>
    </row>
    <row r="3" spans="1:6" x14ac:dyDescent="0.2">
      <c r="A3" s="19"/>
      <c r="B3" s="23"/>
      <c r="C3" s="55" t="s">
        <v>31</v>
      </c>
      <c r="D3" s="54"/>
      <c r="E3" s="54"/>
      <c r="F3" s="28"/>
    </row>
    <row r="4" spans="1:6" x14ac:dyDescent="0.2">
      <c r="A4" s="20"/>
      <c r="B4" s="24"/>
      <c r="C4" s="18" t="s">
        <v>1</v>
      </c>
      <c r="D4" s="34" t="s">
        <v>2</v>
      </c>
      <c r="E4" s="18" t="s">
        <v>3</v>
      </c>
      <c r="F4" s="18" t="s">
        <v>4</v>
      </c>
    </row>
    <row r="5" spans="1:6" x14ac:dyDescent="0.2">
      <c r="A5" s="21"/>
      <c r="B5" s="25" t="s">
        <v>5</v>
      </c>
      <c r="C5" s="3">
        <f>C6-3246074</f>
        <v>285864823</v>
      </c>
      <c r="D5" s="35">
        <f>D6-3288993</f>
        <v>299714354</v>
      </c>
      <c r="E5" s="4"/>
    </row>
    <row r="6" spans="1:6" x14ac:dyDescent="0.2">
      <c r="A6" s="21"/>
      <c r="B6" s="26" t="s">
        <v>6</v>
      </c>
      <c r="C6" s="5">
        <v>289110897</v>
      </c>
      <c r="D6" s="36">
        <v>303003347</v>
      </c>
      <c r="E6" s="15"/>
    </row>
    <row r="7" spans="1:6" ht="14.25" x14ac:dyDescent="0.2">
      <c r="A7" s="20"/>
      <c r="B7" s="29" t="s">
        <v>7</v>
      </c>
      <c r="C7" s="48">
        <f>3246074/C6*1000</f>
        <v>11.227781566462367</v>
      </c>
      <c r="D7" s="50">
        <f>3288993/D6*1000</f>
        <v>10.854642473635778</v>
      </c>
      <c r="E7" s="31" t="s">
        <v>65</v>
      </c>
      <c r="F7" s="31" t="s">
        <v>64</v>
      </c>
    </row>
    <row r="8" spans="1:6" x14ac:dyDescent="0.2">
      <c r="A8" s="21" t="s">
        <v>69</v>
      </c>
      <c r="B8" s="25" t="s">
        <v>8</v>
      </c>
      <c r="C8" s="7">
        <v>927</v>
      </c>
      <c r="D8" s="36">
        <v>932</v>
      </c>
      <c r="E8" s="1"/>
    </row>
    <row r="9" spans="1:6" x14ac:dyDescent="0.2">
      <c r="A9" s="21"/>
      <c r="B9" s="25" t="s">
        <v>9</v>
      </c>
      <c r="C9" s="7">
        <v>1170</v>
      </c>
      <c r="D9" s="36">
        <v>1102</v>
      </c>
      <c r="E9" s="1"/>
    </row>
    <row r="10" spans="1:6" ht="14.25" x14ac:dyDescent="0.2">
      <c r="A10" s="21"/>
      <c r="B10" s="25" t="s">
        <v>10</v>
      </c>
      <c r="C10" s="6" t="s">
        <v>32</v>
      </c>
      <c r="D10" s="39" t="s">
        <v>33</v>
      </c>
      <c r="E10" s="1">
        <v>1.04</v>
      </c>
    </row>
    <row r="11" spans="1:6" ht="14.25" x14ac:dyDescent="0.2">
      <c r="A11" s="20"/>
      <c r="B11" s="29" t="s">
        <v>13</v>
      </c>
      <c r="C11" s="32" t="s">
        <v>34</v>
      </c>
      <c r="D11" s="40" t="s">
        <v>35</v>
      </c>
      <c r="E11" s="49">
        <v>1.1100000000000001</v>
      </c>
      <c r="F11" s="31"/>
    </row>
    <row r="12" spans="1:6" x14ac:dyDescent="0.2">
      <c r="A12" s="21" t="s">
        <v>16</v>
      </c>
      <c r="B12" s="25" t="s">
        <v>17</v>
      </c>
      <c r="C12" s="7">
        <v>27617</v>
      </c>
      <c r="D12" s="36">
        <v>29468</v>
      </c>
      <c r="E12" s="1"/>
    </row>
    <row r="13" spans="1:6" x14ac:dyDescent="0.2">
      <c r="A13" s="21"/>
      <c r="B13" s="25" t="s">
        <v>18</v>
      </c>
      <c r="C13" s="7">
        <v>28219</v>
      </c>
      <c r="D13" s="36">
        <v>30110</v>
      </c>
      <c r="E13" s="1"/>
    </row>
    <row r="14" spans="1:6" x14ac:dyDescent="0.2">
      <c r="A14" s="21"/>
      <c r="B14" s="25" t="s">
        <v>19</v>
      </c>
      <c r="C14" s="1">
        <v>0.67800000000000005</v>
      </c>
      <c r="D14" s="38">
        <v>0.65500000000000003</v>
      </c>
      <c r="E14" s="8">
        <v>1.04</v>
      </c>
    </row>
    <row r="15" spans="1:6" x14ac:dyDescent="0.2">
      <c r="A15" s="20"/>
      <c r="B15" s="29" t="s">
        <v>20</v>
      </c>
      <c r="C15" s="31">
        <v>0.67400000000000004</v>
      </c>
      <c r="D15" s="41">
        <v>0.65100000000000002</v>
      </c>
      <c r="E15" s="49">
        <v>1.04</v>
      </c>
      <c r="F15" s="31"/>
    </row>
    <row r="16" spans="1:6" ht="14.25" x14ac:dyDescent="0.2">
      <c r="A16" s="22" t="s">
        <v>70</v>
      </c>
      <c r="B16" s="27" t="s">
        <v>10</v>
      </c>
      <c r="C16" s="9" t="s">
        <v>36</v>
      </c>
      <c r="D16" s="42" t="s">
        <v>37</v>
      </c>
      <c r="E16" s="10" t="s">
        <v>38</v>
      </c>
      <c r="F16" s="10">
        <v>0.89</v>
      </c>
    </row>
    <row r="17" spans="1:6" ht="14.25" x14ac:dyDescent="0.2">
      <c r="A17" s="43"/>
      <c r="B17" s="44" t="s">
        <v>13</v>
      </c>
      <c r="C17" s="45" t="s">
        <v>39</v>
      </c>
      <c r="D17" s="46" t="s">
        <v>40</v>
      </c>
      <c r="E17" s="47" t="s">
        <v>41</v>
      </c>
      <c r="F17" s="47">
        <v>0.09</v>
      </c>
    </row>
    <row r="19" spans="1:6" x14ac:dyDescent="0.2">
      <c r="A19" t="s">
        <v>42</v>
      </c>
    </row>
    <row r="20" spans="1:6" x14ac:dyDescent="0.2">
      <c r="A20" t="s">
        <v>43</v>
      </c>
    </row>
    <row r="21" spans="1:6" x14ac:dyDescent="0.2">
      <c r="A21" t="s">
        <v>82</v>
      </c>
    </row>
    <row r="22" spans="1:6" x14ac:dyDescent="0.2">
      <c r="A22" t="s">
        <v>29</v>
      </c>
    </row>
    <row r="23" spans="1:6" x14ac:dyDescent="0.2">
      <c r="A23" t="s">
        <v>30</v>
      </c>
    </row>
  </sheetData>
  <sheetProtection selectLockedCells="1" selectUnlockedCells="1"/>
  <mergeCells count="1">
    <mergeCell ref="C3:E3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2" sqref="A2"/>
    </sheetView>
  </sheetViews>
  <sheetFormatPr defaultColWidth="11.42578125" defaultRowHeight="12.75" x14ac:dyDescent="0.2"/>
  <cols>
    <col min="1" max="1" width="46.7109375" customWidth="1"/>
    <col min="2" max="5" width="12.42578125" customWidth="1"/>
  </cols>
  <sheetData>
    <row r="1" spans="1:5" x14ac:dyDescent="0.2">
      <c r="A1" s="2" t="s">
        <v>91</v>
      </c>
    </row>
    <row r="3" spans="1:5" x14ac:dyDescent="0.2">
      <c r="A3" s="12"/>
      <c r="B3" s="13" t="s">
        <v>1</v>
      </c>
      <c r="C3" s="13" t="s">
        <v>2</v>
      </c>
      <c r="D3" s="13" t="s">
        <v>66</v>
      </c>
      <c r="E3" s="13" t="s">
        <v>44</v>
      </c>
    </row>
    <row r="4" spans="1:5" x14ac:dyDescent="0.2">
      <c r="A4" s="14" t="s">
        <v>45</v>
      </c>
      <c r="B4" s="7">
        <v>3335</v>
      </c>
      <c r="C4" s="7">
        <v>5077</v>
      </c>
      <c r="D4" s="7">
        <v>15462</v>
      </c>
      <c r="E4" s="1"/>
    </row>
    <row r="5" spans="1:5" ht="14.25" x14ac:dyDescent="0.2">
      <c r="A5" s="14" t="s">
        <v>46</v>
      </c>
      <c r="B5" s="1" t="s">
        <v>47</v>
      </c>
      <c r="C5" s="1" t="s">
        <v>48</v>
      </c>
      <c r="D5" s="1" t="s">
        <v>49</v>
      </c>
      <c r="E5" s="1">
        <v>1.22</v>
      </c>
    </row>
    <row r="6" spans="1:5" ht="14.25" x14ac:dyDescent="0.2">
      <c r="A6" s="14" t="s">
        <v>71</v>
      </c>
      <c r="B6" s="1" t="s">
        <v>50</v>
      </c>
      <c r="C6" s="1" t="s">
        <v>51</v>
      </c>
      <c r="D6" s="1" t="s">
        <v>52</v>
      </c>
      <c r="E6" s="1">
        <v>1.03</v>
      </c>
    </row>
    <row r="7" spans="1:5" ht="14.25" x14ac:dyDescent="0.2">
      <c r="A7" s="14" t="s">
        <v>53</v>
      </c>
      <c r="B7" s="1" t="s">
        <v>54</v>
      </c>
      <c r="C7" s="1" t="s">
        <v>55</v>
      </c>
      <c r="D7" s="1" t="s">
        <v>56</v>
      </c>
      <c r="E7" s="1">
        <v>1.28</v>
      </c>
    </row>
    <row r="8" spans="1:5" ht="14.25" x14ac:dyDescent="0.2">
      <c r="A8" s="14" t="s">
        <v>72</v>
      </c>
      <c r="B8" s="1" t="s">
        <v>57</v>
      </c>
      <c r="C8" s="1" t="s">
        <v>52</v>
      </c>
      <c r="D8" s="1" t="s">
        <v>58</v>
      </c>
      <c r="E8" s="15">
        <v>1.06</v>
      </c>
    </row>
    <row r="9" spans="1:5" ht="14.25" x14ac:dyDescent="0.2">
      <c r="A9" s="16" t="s">
        <v>59</v>
      </c>
      <c r="B9" s="17" t="s">
        <v>60</v>
      </c>
      <c r="C9" s="17" t="s">
        <v>57</v>
      </c>
      <c r="D9" s="17" t="s">
        <v>61</v>
      </c>
      <c r="E9" s="17">
        <v>1.06</v>
      </c>
    </row>
    <row r="11" spans="1:5" ht="39.950000000000003" customHeight="1" x14ac:dyDescent="0.2">
      <c r="A11" s="56" t="s">
        <v>62</v>
      </c>
      <c r="B11" s="56"/>
      <c r="C11" s="56"/>
      <c r="D11" s="56"/>
      <c r="E11" s="56"/>
    </row>
    <row r="12" spans="1:5" x14ac:dyDescent="0.2">
      <c r="A12" s="57" t="s">
        <v>85</v>
      </c>
      <c r="B12" s="57"/>
      <c r="C12" s="57"/>
      <c r="D12" s="57"/>
      <c r="E12" s="57"/>
    </row>
    <row r="13" spans="1:5" x14ac:dyDescent="0.2">
      <c r="A13" s="57" t="s">
        <v>83</v>
      </c>
      <c r="B13" s="57"/>
      <c r="C13" s="57"/>
      <c r="D13" s="57"/>
      <c r="E13" s="57"/>
    </row>
    <row r="14" spans="1:5" x14ac:dyDescent="0.2">
      <c r="A14" s="57" t="s">
        <v>84</v>
      </c>
      <c r="B14" s="57"/>
      <c r="C14" s="57"/>
      <c r="D14" s="57"/>
      <c r="E14" s="57"/>
    </row>
  </sheetData>
  <sheetProtection selectLockedCells="1" selectUnlockedCells="1"/>
  <mergeCells count="4">
    <mergeCell ref="A11:E11"/>
    <mergeCell ref="A12:E12"/>
    <mergeCell ref="A13:E13"/>
    <mergeCell ref="A14:E14"/>
  </mergeCell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" sqref="A2"/>
    </sheetView>
  </sheetViews>
  <sheetFormatPr defaultColWidth="11.42578125" defaultRowHeight="12.75" x14ac:dyDescent="0.2"/>
  <cols>
    <col min="1" max="1" width="52.7109375" customWidth="1"/>
    <col min="2" max="4" width="12.42578125" customWidth="1"/>
  </cols>
  <sheetData>
    <row r="1" spans="1:5" x14ac:dyDescent="0.2">
      <c r="A1" s="2" t="s">
        <v>92</v>
      </c>
    </row>
    <row r="3" spans="1:5" x14ac:dyDescent="0.2">
      <c r="A3" s="12"/>
      <c r="B3" s="13" t="s">
        <v>1</v>
      </c>
      <c r="C3" s="13" t="s">
        <v>2</v>
      </c>
      <c r="D3" s="13" t="s">
        <v>44</v>
      </c>
    </row>
    <row r="4" spans="1:5" x14ac:dyDescent="0.2">
      <c r="A4" s="14" t="s">
        <v>45</v>
      </c>
      <c r="B4" s="7">
        <v>3336</v>
      </c>
      <c r="C4" s="7">
        <v>5077</v>
      </c>
      <c r="D4" s="1"/>
    </row>
    <row r="5" spans="1:5" ht="14.25" x14ac:dyDescent="0.2">
      <c r="A5" s="14" t="s">
        <v>73</v>
      </c>
      <c r="B5" s="1" t="s">
        <v>79</v>
      </c>
      <c r="C5" s="1" t="s">
        <v>80</v>
      </c>
      <c r="D5" s="15">
        <v>1.04</v>
      </c>
    </row>
    <row r="6" spans="1:5" ht="14.25" x14ac:dyDescent="0.2">
      <c r="A6" s="51" t="s">
        <v>74</v>
      </c>
      <c r="B6" s="1" t="s">
        <v>50</v>
      </c>
      <c r="C6" s="1" t="s">
        <v>51</v>
      </c>
      <c r="D6" s="15">
        <v>1.03</v>
      </c>
    </row>
    <row r="7" spans="1:5" ht="14.25" x14ac:dyDescent="0.2">
      <c r="A7" s="14" t="s">
        <v>77</v>
      </c>
      <c r="B7" s="1" t="s">
        <v>75</v>
      </c>
      <c r="C7" s="1" t="s">
        <v>76</v>
      </c>
      <c r="D7" s="15">
        <v>1.04</v>
      </c>
    </row>
    <row r="8" spans="1:5" ht="14.25" x14ac:dyDescent="0.2">
      <c r="A8" s="16" t="s">
        <v>78</v>
      </c>
      <c r="B8" s="17" t="s">
        <v>50</v>
      </c>
      <c r="C8" s="17" t="s">
        <v>51</v>
      </c>
      <c r="D8" s="17">
        <v>1.03</v>
      </c>
    </row>
    <row r="10" spans="1:5" ht="54.95" customHeight="1" x14ac:dyDescent="0.2">
      <c r="A10" s="58" t="s">
        <v>81</v>
      </c>
      <c r="B10" s="58"/>
      <c r="C10" s="58"/>
      <c r="D10" s="58"/>
    </row>
    <row r="11" spans="1:5" x14ac:dyDescent="0.2">
      <c r="A11" s="57" t="s">
        <v>86</v>
      </c>
      <c r="B11" s="57"/>
      <c r="C11" s="57"/>
      <c r="D11" s="57"/>
      <c r="E11" s="52"/>
    </row>
    <row r="12" spans="1:5" x14ac:dyDescent="0.2">
      <c r="A12" s="57" t="s">
        <v>84</v>
      </c>
      <c r="B12" s="57"/>
      <c r="C12" s="57"/>
      <c r="D12" s="57"/>
      <c r="E12" s="52"/>
    </row>
  </sheetData>
  <mergeCells count="3">
    <mergeCell ref="A12:D12"/>
    <mergeCell ref="A10:D10"/>
    <mergeCell ref="A11:D11"/>
  </mergeCells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</vt:lpstr>
      <vt:lpstr>A. true de novo rate in CDS</vt:lpstr>
      <vt:lpstr>B. true de novo rate in intron</vt:lpstr>
      <vt:lpstr>C. divergence-based rate in CDS</vt:lpstr>
      <vt:lpstr>D. div-based rate in intron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Sasha</cp:lastModifiedBy>
  <dcterms:created xsi:type="dcterms:W3CDTF">2015-10-23T16:24:15Z</dcterms:created>
  <dcterms:modified xsi:type="dcterms:W3CDTF">2015-11-09T02:39:32Z</dcterms:modified>
</cp:coreProperties>
</file>