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dc.sharepoint.com/teams/CGH-DGHP-ERRB-HHT/Shared Documents/CD-VPD/CDC IRC TB in humanitarian settings tool 2024/"/>
    </mc:Choice>
  </mc:AlternateContent>
  <xr:revisionPtr revIDLastSave="112" documentId="8_{8673EDFE-656B-4B2D-9E11-794FF5DF6011}" xr6:coauthVersionLast="47" xr6:coauthVersionMax="47" xr10:uidLastSave="{E74F855A-F6C3-428C-BF3C-4FDC65A63C11}"/>
  <bookViews>
    <workbookView xWindow="-120" yWindow="-120" windowWidth="29040" windowHeight="15720" xr2:uid="{0A7F8E9C-E9D5-41CB-875B-8B589E60B490}"/>
  </bookViews>
  <sheets>
    <sheet name="Purpose of the tool" sheetId="1" r:id="rId1"/>
    <sheet name="Explanation of the tool" sheetId="2" r:id="rId2"/>
    <sheet name="Component 1 Laboratory services" sheetId="4" r:id="rId3"/>
    <sheet name="Component 2 Health education" sheetId="5" r:id="rId4"/>
    <sheet name="Component 3 Clinical case mgmt" sheetId="6" r:id="rId5"/>
    <sheet name="Component 4 Program management" sheetId="7" r:id="rId6"/>
    <sheet name="Appendix A TB patient rights" sheetId="8" r:id="rId7"/>
    <sheet name="Sheet9" sheetId="9" state="hidden" r:id="rId8"/>
  </sheets>
  <definedNames>
    <definedName name="_ftnref1" localSheetId="0">'Purpose of the tool'!$A$8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F52" i="4" s="1"/>
  <c r="D12" i="5"/>
  <c r="F12" i="5" s="1"/>
  <c r="D39" i="7"/>
  <c r="F39" i="7" s="1"/>
  <c r="D40" i="7"/>
  <c r="F40" i="7" s="1"/>
  <c r="D41" i="7"/>
  <c r="F41" i="7" s="1"/>
  <c r="D42" i="7"/>
  <c r="F42" i="7" s="1"/>
  <c r="D43" i="7"/>
  <c r="F43" i="7" s="1"/>
  <c r="D44" i="7"/>
  <c r="F44" i="7" s="1"/>
  <c r="D38" i="7"/>
  <c r="F38" i="7" s="1"/>
  <c r="D36" i="7"/>
  <c r="F36" i="7" s="1"/>
  <c r="D35" i="7"/>
  <c r="F35" i="7" s="1"/>
  <c r="D34" i="7"/>
  <c r="F34" i="7" s="1"/>
  <c r="D23" i="7"/>
  <c r="F23" i="7" s="1"/>
  <c r="D24" i="7"/>
  <c r="F24" i="7" s="1"/>
  <c r="D25" i="7"/>
  <c r="F25" i="7" s="1"/>
  <c r="D26" i="7"/>
  <c r="F26" i="7" s="1"/>
  <c r="D27" i="7"/>
  <c r="F27" i="7" s="1"/>
  <c r="D28" i="7"/>
  <c r="F28" i="7" s="1"/>
  <c r="D29" i="7"/>
  <c r="F29" i="7" s="1"/>
  <c r="D30" i="7"/>
  <c r="F30" i="7" s="1"/>
  <c r="D31" i="7"/>
  <c r="F31" i="7" s="1"/>
  <c r="D32" i="7"/>
  <c r="F32" i="7" s="1"/>
  <c r="D22" i="7"/>
  <c r="F22" i="7" s="1"/>
  <c r="D19" i="7"/>
  <c r="F19" i="7" s="1"/>
  <c r="D18" i="7"/>
  <c r="F18" i="7" s="1"/>
  <c r="D15" i="7"/>
  <c r="F15" i="7" s="1"/>
  <c r="D16" i="7"/>
  <c r="F16" i="7" s="1"/>
  <c r="D14" i="7"/>
  <c r="F14" i="7" s="1"/>
  <c r="D12" i="7"/>
  <c r="F12" i="7" s="1"/>
  <c r="D11" i="7"/>
  <c r="F11" i="7" s="1"/>
  <c r="D56" i="6"/>
  <c r="F57" i="6" s="1"/>
  <c r="D57" i="6"/>
  <c r="F58" i="6" s="1"/>
  <c r="D58" i="6"/>
  <c r="F59" i="6" s="1"/>
  <c r="D59" i="6"/>
  <c r="F60" i="6" s="1"/>
  <c r="D60" i="6"/>
  <c r="F61" i="6" s="1"/>
  <c r="D61" i="6"/>
  <c r="D55" i="6"/>
  <c r="F56" i="6" s="1"/>
  <c r="D50" i="6"/>
  <c r="F51" i="6" s="1"/>
  <c r="D51" i="6"/>
  <c r="F52" i="6" s="1"/>
  <c r="D52" i="6"/>
  <c r="F53" i="6" s="1"/>
  <c r="D53" i="6"/>
  <c r="F54" i="6" s="1"/>
  <c r="D49" i="6"/>
  <c r="F50" i="6" s="1"/>
  <c r="D47" i="6"/>
  <c r="F48" i="6" s="1"/>
  <c r="D46" i="6"/>
  <c r="F47" i="6" s="1"/>
  <c r="D34" i="6"/>
  <c r="F35" i="6" s="1"/>
  <c r="D35" i="6"/>
  <c r="F36" i="6" s="1"/>
  <c r="D36" i="6"/>
  <c r="F37" i="6" s="1"/>
  <c r="D37" i="6"/>
  <c r="F38" i="6" s="1"/>
  <c r="D38" i="6"/>
  <c r="F39" i="6" s="1"/>
  <c r="D39" i="6"/>
  <c r="F40" i="6" s="1"/>
  <c r="D40" i="6"/>
  <c r="F41" i="6" s="1"/>
  <c r="D41" i="6"/>
  <c r="F42" i="6" s="1"/>
  <c r="D42" i="6"/>
  <c r="F43" i="6" s="1"/>
  <c r="D43" i="6"/>
  <c r="F44" i="6" s="1"/>
  <c r="D44" i="6"/>
  <c r="F45" i="6" s="1"/>
  <c r="D33" i="6"/>
  <c r="F34" i="6" s="1"/>
  <c r="D29" i="6"/>
  <c r="F30" i="6" s="1"/>
  <c r="D30" i="6"/>
  <c r="F31" i="6" s="1"/>
  <c r="D31" i="6"/>
  <c r="F32" i="6" s="1"/>
  <c r="D28" i="6"/>
  <c r="F29" i="6" s="1"/>
  <c r="D15" i="6"/>
  <c r="F16" i="6" s="1"/>
  <c r="D16" i="6"/>
  <c r="F17" i="6" s="1"/>
  <c r="D17" i="6"/>
  <c r="F18" i="6" s="1"/>
  <c r="D18" i="6"/>
  <c r="F19" i="6" s="1"/>
  <c r="D19" i="6"/>
  <c r="F20" i="6" s="1"/>
  <c r="D20" i="6"/>
  <c r="F21" i="6" s="1"/>
  <c r="D21" i="6"/>
  <c r="F22" i="6" s="1"/>
  <c r="D22" i="6"/>
  <c r="F23" i="6" s="1"/>
  <c r="D23" i="6"/>
  <c r="F24" i="6" s="1"/>
  <c r="D24" i="6"/>
  <c r="F25" i="6" s="1"/>
  <c r="D25" i="6"/>
  <c r="F26" i="6" s="1"/>
  <c r="D26" i="6"/>
  <c r="F27" i="6" s="1"/>
  <c r="D14" i="6"/>
  <c r="F15" i="6" s="1"/>
  <c r="D11" i="6"/>
  <c r="F12" i="6" s="1"/>
  <c r="D12" i="6"/>
  <c r="F13" i="6" s="1"/>
  <c r="D10" i="6"/>
  <c r="F11" i="6" s="1"/>
  <c r="D9" i="6"/>
  <c r="F10" i="6" s="1"/>
  <c r="D11" i="5"/>
  <c r="F11" i="5" s="1"/>
  <c r="D13" i="5"/>
  <c r="F13" i="5" s="1"/>
  <c r="D14" i="5"/>
  <c r="F14" i="5" s="1"/>
  <c r="D52" i="5"/>
  <c r="F52" i="5" s="1"/>
  <c r="D53" i="5"/>
  <c r="F53" i="5" s="1"/>
  <c r="D54" i="5"/>
  <c r="F54" i="5" s="1"/>
  <c r="D51" i="5"/>
  <c r="F51" i="5" s="1"/>
  <c r="D44" i="5"/>
  <c r="F44" i="5" s="1"/>
  <c r="D45" i="5"/>
  <c r="F45" i="5" s="1"/>
  <c r="D46" i="5"/>
  <c r="F46" i="5" s="1"/>
  <c r="D47" i="5"/>
  <c r="F47" i="5" s="1"/>
  <c r="D48" i="5"/>
  <c r="F48" i="5" s="1"/>
  <c r="D49" i="5"/>
  <c r="F49" i="5" s="1"/>
  <c r="D43" i="5"/>
  <c r="F43" i="5" s="1"/>
  <c r="D39" i="5"/>
  <c r="F39" i="5" s="1"/>
  <c r="D40" i="5"/>
  <c r="F40" i="5" s="1"/>
  <c r="D41" i="5"/>
  <c r="F41" i="5" s="1"/>
  <c r="D38" i="5"/>
  <c r="F38" i="5" s="1"/>
  <c r="D33" i="5"/>
  <c r="F33" i="5" s="1"/>
  <c r="D34" i="5"/>
  <c r="F34" i="5" s="1"/>
  <c r="D35" i="5"/>
  <c r="F35" i="5" s="1"/>
  <c r="D36" i="5"/>
  <c r="F36" i="5" s="1"/>
  <c r="D32" i="5"/>
  <c r="F32" i="5" s="1"/>
  <c r="D28" i="5"/>
  <c r="F28" i="5" s="1"/>
  <c r="D29" i="5"/>
  <c r="F29" i="5" s="1"/>
  <c r="D30" i="5"/>
  <c r="F30" i="5" s="1"/>
  <c r="D27" i="5"/>
  <c r="F27" i="5" s="1"/>
  <c r="D24" i="5"/>
  <c r="F24" i="5" s="1"/>
  <c r="D25" i="5"/>
  <c r="F25" i="5" s="1"/>
  <c r="D23" i="5"/>
  <c r="F23" i="5" s="1"/>
  <c r="D17" i="5"/>
  <c r="F17" i="5" s="1"/>
  <c r="D18" i="5"/>
  <c r="F18" i="5" s="1"/>
  <c r="D19" i="5"/>
  <c r="F19" i="5" s="1"/>
  <c r="D20" i="5"/>
  <c r="F20" i="5" s="1"/>
  <c r="D21" i="5"/>
  <c r="F21" i="5" s="1"/>
  <c r="D16" i="5"/>
  <c r="F16" i="5" s="1"/>
  <c r="F10" i="5"/>
  <c r="F84" i="4"/>
  <c r="D74" i="4"/>
  <c r="F74" i="4" s="1"/>
  <c r="D73" i="4"/>
  <c r="F73" i="4" s="1"/>
  <c r="D67" i="4"/>
  <c r="F67" i="4" s="1"/>
  <c r="D68" i="4"/>
  <c r="F68" i="4" s="1"/>
  <c r="D69" i="4"/>
  <c r="F69" i="4" s="1"/>
  <c r="D70" i="4"/>
  <c r="F70" i="4" s="1"/>
  <c r="D71" i="4"/>
  <c r="F71" i="4" s="1"/>
  <c r="D66" i="4"/>
  <c r="F66" i="4" s="1"/>
  <c r="D53" i="4"/>
  <c r="F53" i="4" s="1"/>
  <c r="D54" i="4"/>
  <c r="F54" i="4" s="1"/>
  <c r="D55" i="4"/>
  <c r="F55" i="4" s="1"/>
  <c r="D56" i="4"/>
  <c r="F56" i="4" s="1"/>
  <c r="D57" i="4"/>
  <c r="F57" i="4" s="1"/>
  <c r="D58" i="4"/>
  <c r="F58" i="4" s="1"/>
  <c r="D59" i="4"/>
  <c r="F59" i="4" s="1"/>
  <c r="D60" i="4"/>
  <c r="F60" i="4" s="1"/>
  <c r="D61" i="4"/>
  <c r="F61" i="4" s="1"/>
  <c r="D62" i="4"/>
  <c r="F62" i="4" s="1"/>
  <c r="D63" i="4"/>
  <c r="F63" i="4" s="1"/>
  <c r="D64" i="4"/>
  <c r="F64" i="4" s="1"/>
  <c r="D40" i="4"/>
  <c r="F40" i="4" s="1"/>
  <c r="D41" i="4"/>
  <c r="F41" i="4" s="1"/>
  <c r="D42" i="4"/>
  <c r="F42" i="4" s="1"/>
  <c r="D43" i="4"/>
  <c r="F43" i="4" s="1"/>
  <c r="D44" i="4"/>
  <c r="F44" i="4" s="1"/>
  <c r="D45" i="4"/>
  <c r="F45" i="4" s="1"/>
  <c r="D46" i="4"/>
  <c r="F46" i="4" s="1"/>
  <c r="D47" i="4"/>
  <c r="F47" i="4" s="1"/>
  <c r="D48" i="4"/>
  <c r="F48" i="4" s="1"/>
  <c r="D49" i="4"/>
  <c r="F49" i="4" s="1"/>
  <c r="D39" i="4"/>
  <c r="F39" i="4" s="1"/>
  <c r="D34" i="4"/>
  <c r="F34" i="4" s="1"/>
  <c r="D35" i="4"/>
  <c r="F35" i="4" s="1"/>
  <c r="D36" i="4"/>
  <c r="F36" i="4" s="1"/>
  <c r="D37" i="4"/>
  <c r="F37" i="4" s="1"/>
  <c r="D33" i="4"/>
  <c r="F33" i="4" s="1"/>
  <c r="D23" i="4"/>
  <c r="F23" i="4" s="1"/>
  <c r="D24" i="4"/>
  <c r="F24" i="4" s="1"/>
  <c r="D25" i="4"/>
  <c r="F25" i="4" s="1"/>
  <c r="D26" i="4"/>
  <c r="F26" i="4" s="1"/>
  <c r="D27" i="4"/>
  <c r="F27" i="4" s="1"/>
  <c r="D28" i="4"/>
  <c r="F28" i="4" s="1"/>
  <c r="D29" i="4"/>
  <c r="F29" i="4" s="1"/>
  <c r="D30" i="4"/>
  <c r="F30" i="4" s="1"/>
  <c r="D31" i="4"/>
  <c r="F31" i="4" s="1"/>
  <c r="D22" i="4"/>
  <c r="F22" i="4" s="1"/>
  <c r="D19" i="4"/>
  <c r="F19" i="4" s="1"/>
  <c r="D13" i="4"/>
  <c r="F13" i="4" s="1"/>
  <c r="D14" i="4"/>
  <c r="F14" i="4" s="1"/>
  <c r="D15" i="4"/>
  <c r="F15" i="4" s="1"/>
  <c r="D16" i="4"/>
  <c r="F16" i="4" s="1"/>
  <c r="D17" i="4"/>
  <c r="F17" i="4" s="1"/>
  <c r="D12" i="4"/>
  <c r="F12" i="4" s="1"/>
  <c r="D9" i="4"/>
  <c r="F9" i="4" s="1"/>
  <c r="D10" i="4"/>
  <c r="F10" i="4" s="1"/>
  <c r="D8" i="4"/>
  <c r="F8" i="4" s="1"/>
  <c r="F45" i="7" l="1"/>
  <c r="F62" i="6"/>
  <c r="F63" i="6" s="1"/>
  <c r="D45" i="7"/>
  <c r="D62" i="6"/>
  <c r="F55" i="5"/>
  <c r="D55" i="5"/>
  <c r="D75" i="4"/>
  <c r="F75" i="4"/>
  <c r="D46" i="7" l="1"/>
  <c r="D63" i="6"/>
  <c r="D56" i="5"/>
  <c r="D76" i="4"/>
</calcChain>
</file>

<file path=xl/sharedStrings.xml><?xml version="1.0" encoding="utf-8"?>
<sst xmlns="http://schemas.openxmlformats.org/spreadsheetml/2006/main" count="422" uniqueCount="341">
  <si>
    <t>The Purpose of this Tool </t>
  </si>
  <si>
    <t>This tool is designed to support the effective operationalization, monitoring and evaluation of tuberculosis (TB) control programs that serve refugees or other displaced populations in humanitarian settings.  </t>
  </si>
  <si>
    <t>Explanation of this Tool</t>
  </si>
  <si>
    <t>What is in this tool?</t>
  </si>
  <si>
    <t>1. Laboratory services</t>
  </si>
  <si>
    <t>2. Health education</t>
  </si>
  <si>
    <t>3. Clinical case management and treatment</t>
  </si>
  <si>
    <t>Evaluation Team, Timing and Duration</t>
  </si>
  <si>
    <r>
      <t>Item No.</t>
    </r>
    <r>
      <rPr>
        <sz val="11"/>
        <rFont val="Calibri"/>
        <family val="2"/>
      </rPr>
      <t> </t>
    </r>
  </si>
  <si>
    <r>
      <t>Description </t>
    </r>
    <r>
      <rPr>
        <sz val="11"/>
        <rFont val="Calibri"/>
        <family val="2"/>
      </rPr>
      <t> </t>
    </r>
  </si>
  <si>
    <t>Present and adequate </t>
  </si>
  <si>
    <t>Score</t>
  </si>
  <si>
    <r>
      <t>Comments</t>
    </r>
    <r>
      <rPr>
        <sz val="11"/>
        <rFont val="Calibri"/>
        <family val="2"/>
      </rPr>
      <t> </t>
    </r>
  </si>
  <si>
    <t>Do not fill</t>
  </si>
  <si>
    <t>1 </t>
  </si>
  <si>
    <t>Key elements of the laboratory log/register, whether paper or electronic, are complete (patient name or identification number, specimen collection dates, quality of sputum sample [i.e., saliva], type of test [whether AFB or GeneXpert] and results) and recorded legibly </t>
  </si>
  <si>
    <t>Not Present or Inadeqate</t>
  </si>
  <si>
    <t>Partially Present or In Progress</t>
  </si>
  <si>
    <t>Collection procedures are explained to patients on how to give an adequate sputum specimen  </t>
  </si>
  <si>
    <t>Present and Adequate</t>
  </si>
  <si>
    <r>
      <t xml:space="preserve">HCW collects sputum outside, away from others </t>
    </r>
    <r>
      <rPr>
        <i/>
        <sz val="11"/>
        <rFont val="Calibri"/>
        <family val="2"/>
      </rPr>
      <t>(</t>
    </r>
    <r>
      <rPr>
        <sz val="11"/>
        <rFont val="Calibri"/>
        <family val="2"/>
      </rPr>
      <t>A</t>
    </r>
    <r>
      <rPr>
        <i/>
        <sz val="11"/>
        <rFont val="Calibri"/>
        <family val="2"/>
      </rPr>
      <t>sk to see location to ensure away from others)</t>
    </r>
    <r>
      <rPr>
        <sz val="11"/>
        <rFont val="Calibri"/>
        <family val="2"/>
      </rPr>
      <t> </t>
    </r>
  </si>
  <si>
    <t>Note: The next three sections focus on AFB smear microscopy. If the lab does not use AFB smear microscopy, please skip to section on GeneXpert use. </t>
  </si>
  <si>
    <t>12 </t>
  </si>
  <si>
    <t>13 </t>
  </si>
  <si>
    <t>HCW uses clean applicator for smearing </t>
  </si>
  <si>
    <t>14 </t>
  </si>
  <si>
    <t>15 </t>
  </si>
  <si>
    <t>16 </t>
  </si>
  <si>
    <t>HCW makes appropriate smear size (1-2 cm x 2-3 cm) </t>
  </si>
  <si>
    <t>a. Reagent stock outs </t>
  </si>
  <si>
    <t>c. Lack of trained personnel to do the work </t>
  </si>
  <si>
    <t>Site uses reagent grade stains (commercial or prepared onsite) </t>
  </si>
  <si>
    <t>Technician stores stains away from bright light or heat source </t>
  </si>
  <si>
    <r>
      <t xml:space="preserve">Technician uses stains (commercial or prepared on site) within 12 months of opening/preparing (preferably within 6 months) </t>
    </r>
    <r>
      <rPr>
        <i/>
        <sz val="11"/>
        <rFont val="Calibri"/>
        <family val="2"/>
      </rPr>
      <t>(look for recorded dates)</t>
    </r>
    <r>
      <rPr>
        <sz val="11"/>
        <rFont val="Calibri"/>
        <family val="2"/>
      </rPr>
      <t> </t>
    </r>
  </si>
  <si>
    <t>Technician has 100X magnification (plus 10X eye piece) </t>
  </si>
  <si>
    <t>Technician uses microscope that is in good working order, i.e., has mechanical stage that moves freely in both axes and is well maintained </t>
  </si>
  <si>
    <t>Technician uses clean oil for slide and removes oil from slide before storing with absorbent paper (reduces risk of fungus)  </t>
  </si>
  <si>
    <t>Microscope area has appropriate lighting (good ambient light on cloudy days) and sufficient seating space and without distraction or vibration </t>
  </si>
  <si>
    <t>Site performs external proficiency testing at least every 6-12 months and results observed by evaluator 1-2 months after performed  </t>
  </si>
  <si>
    <t>Technician performs second reading on all positive slides </t>
  </si>
  <si>
    <t>Note: This section focuses on GeneXpert. If the lab does not use GeneXpert, please skip to section on safety measures. </t>
  </si>
  <si>
    <t>GeneXpert instrument is on a stable benchtop with at least 5 cm clearance on either side, free of clutter, and protected from dust </t>
  </si>
  <si>
    <t>Assured electricity supply (or backup generator) </t>
  </si>
  <si>
    <r>
      <t>Documented monitoring and review of environmental temperatures (15-30</t>
    </r>
    <r>
      <rPr>
        <vertAlign val="superscript"/>
        <sz val="8.5"/>
        <rFont val="Calibri"/>
        <family val="2"/>
      </rPr>
      <t>o</t>
    </r>
    <r>
      <rPr>
        <sz val="11"/>
        <rFont val="Calibri"/>
        <family val="2"/>
      </rPr>
      <t>C) at the testing and storage areas, with corrective action taken for out-of-range readings </t>
    </r>
  </si>
  <si>
    <t>Xpert kit cartridges labeled permanently with identification number, patient’s name, or barcode </t>
  </si>
  <si>
    <r>
      <t xml:space="preserve">Site meets the Xpert MTB/RIF test report turnaround time rate of ≤24 hours in &gt;90% of Xpert MTB/RIF tests performed </t>
    </r>
    <r>
      <rPr>
        <i/>
        <sz val="11"/>
        <rFont val="Calibri"/>
        <family val="2"/>
      </rPr>
      <t>(Evaluator randomly selects 20 Xpert MTB/RIF results from the previous month and examines turnaround time [time from receipt of sample to time test result was reported]).</t>
    </r>
    <r>
      <rPr>
        <sz val="11"/>
        <rFont val="Calibri"/>
        <family val="2"/>
      </rPr>
      <t> </t>
    </r>
  </si>
  <si>
    <t>Technician uses biological safety cabinet (BSC). If no BSC, performs smear processing in separate area with good ventilation (open window with airflow) </t>
  </si>
  <si>
    <r>
      <t xml:space="preserve">Site has a hand washing facility with soap </t>
    </r>
    <r>
      <rPr>
        <i/>
        <sz val="11"/>
        <rFont val="Calibri"/>
        <family val="2"/>
      </rPr>
      <t>(Ideally, evaluator observes hand washing technique with brisk rubbing of one hand over the other)</t>
    </r>
    <r>
      <rPr>
        <sz val="11"/>
        <rFont val="Calibri"/>
        <family val="2"/>
      </rPr>
      <t> </t>
    </r>
  </si>
  <si>
    <r>
      <t>Technician disposes of contaminated material appropriately, especially sputum and used smear-making materials (</t>
    </r>
    <r>
      <rPr>
        <i/>
        <sz val="11"/>
        <rFont val="Calibri"/>
        <family val="2"/>
      </rPr>
      <t>Ask to see incinerator, area of burning or burial)</t>
    </r>
    <r>
      <rPr>
        <sz val="11"/>
        <rFont val="Calibri"/>
        <family val="2"/>
      </rPr>
      <t> </t>
    </r>
  </si>
  <si>
    <t>Technician cleans bench tops before and after smear preparation and immediately after all spills with appropriate disinfectant  </t>
  </si>
  <si>
    <t>Technician stores flammable reagents in flammables storage cabinet </t>
  </si>
  <si>
    <r>
      <t>Technician uses standard operating procedures (SOPs) in the laboratory (to include SOPs for specimen management, operation and maintenance of GeneXpert instrument, and Xpert MTB/RIF testing procedures) (</t>
    </r>
    <r>
      <rPr>
        <i/>
        <sz val="11"/>
        <rFont val="Calibri"/>
        <family val="2"/>
      </rPr>
      <t>Ask to see the SOPs)</t>
    </r>
    <r>
      <rPr>
        <sz val="11"/>
        <rFont val="Calibri"/>
        <family val="2"/>
      </rPr>
      <t> </t>
    </r>
  </si>
  <si>
    <t>Technician has access to cultures, which can include a system of referral to another laboratory, at least for relapsed or continued smear-positive patients </t>
  </si>
  <si>
    <t>Technician has access to first line drug sensitivity testing (DST), which can include a system of referral to another laboratory, at least for relapsed or continued positive smears. (NB: Rifampin resistance will be reported by GeneXpert.) </t>
  </si>
  <si>
    <t>Total Score</t>
  </si>
  <si>
    <t>Total Possible Score</t>
  </si>
  <si>
    <t>Total Percentage</t>
  </si>
  <si>
    <r>
      <t>Comments and Recommendations</t>
    </r>
    <r>
      <rPr>
        <sz val="12"/>
        <color rgb="FFFFFFFF"/>
        <rFont val="Calibri"/>
        <family val="2"/>
      </rPr>
      <t> </t>
    </r>
  </si>
  <si>
    <t>COMPONENT 2: HEALTH EDUCATION </t>
  </si>
  <si>
    <t xml:space="preserve">Site </t>
  </si>
  <si>
    <t xml:space="preserve">Country </t>
  </si>
  <si>
    <t>Date</t>
  </si>
  <si>
    <t>Explanation of Component 2: Use this section to observe the operations of the TB clinic on a typical day to include interactions with people with TB disease initiating treatment, being provided directly observed therapy (DOT) or refilling medication, as well as contacts being screened for TB disease or initiating or refilling TB preventive treatment (TPT).  </t>
  </si>
  <si>
    <t>For each item, in the column “Present and adequate”, write “yes” if item is present and adequate, or “no” if it is not present or is inadequate.  </t>
  </si>
  <si>
    <t>Item No. </t>
  </si>
  <si>
    <t>Description </t>
  </si>
  <si>
    <t>Comments </t>
  </si>
  <si>
    <t>Adherence to TB disease treatment </t>
  </si>
  <si>
    <t>HCW asks patients (or caregivers, if patients are children) if they missed any days of treatment since last visit </t>
  </si>
  <si>
    <t>2 </t>
  </si>
  <si>
    <t>If patient missed days, HCW asks what the patient/caregiver did (e.g., took the next day) and counsel to identify factors influencing missed doses and improve adherence (If no missed days, ask HCW how they would counsel patient if patient had missed medication doses) </t>
  </si>
  <si>
    <t>3 </t>
  </si>
  <si>
    <t>HCW reminds patients about the need to remain adherent to treatment, including counseling on how to re-engage with the clinic (what number to call, who to contact) to re-initiate treatment after interruption  </t>
  </si>
  <si>
    <t>4 </t>
  </si>
  <si>
    <t>If patient starting continuation phase, HCW tells patients differences between medications in intensive and continuation treatment phases (If not observed, ask HCW how they would explain differences) </t>
  </si>
  <si>
    <t>Side Effects of TB disease treatment </t>
  </si>
  <si>
    <t>5 </t>
  </si>
  <si>
    <t>HCW asks patients about improvements in TB symptoms (cough, fever, fatigue night sweats), and asks about any new symptoms (possible side effects of treatment) </t>
  </si>
  <si>
    <t>6 </t>
  </si>
  <si>
    <t>7 </t>
  </si>
  <si>
    <t>HCW asks female patients about pregnancy. Stresses that it is important to take the medications if pregnant (as TB is what harms pregnancy and pregnant persons). If on rifapentine, counsels that it can reduce effectiveness of oral contraceptives and counsels to use other contraceptive method  </t>
  </si>
  <si>
    <t>8 </t>
  </si>
  <si>
    <t>HCW asks about eyesight and inability to see red and green colors if patient is on ethambutol </t>
  </si>
  <si>
    <t>9 </t>
  </si>
  <si>
    <t>HCW offers pain medication if patient is having joint pains. Avoids any ibuprofen or aspirin in a patient who has had hemoptysis. If using acetaminophen/paracetamol, ensures dosing is within guideline limits. </t>
  </si>
  <si>
    <t>10 </t>
  </si>
  <si>
    <t>HCW provides pyridoxine (vitamin B6) if treatment regimen includes isoniazid </t>
  </si>
  <si>
    <t>Health risks while on TB treatment </t>
  </si>
  <si>
    <t>11 </t>
  </si>
  <si>
    <t>HCW tells patients about risks to their liver of drinking alcohol and to avoid taking excess acetaminophen/paracetamol while on TB treatment. Discusses options to support alcohol cessation and risk of alcohol withdrawal if alcohol dependence suspected. </t>
  </si>
  <si>
    <t>HCW tells patients about risks to their lungs if smoking, and counsels to avoid smoking </t>
  </si>
  <si>
    <t>HCW offers patients HIV testing, even if offer has previously been extended but not accepted  </t>
  </si>
  <si>
    <t>Contingency planning/counseling for patients on TB treatment </t>
  </si>
  <si>
    <t>HCW provides and reviews patient “care card” with patient, to include regimen </t>
  </si>
  <si>
    <t>HCW provides and reviews contact information for alternative TB treatment sites in case of sudden displacement </t>
  </si>
  <si>
    <t>HCW provides “go pack” of at least two weeks or longer of TB treatment medications </t>
  </si>
  <si>
    <t>HCW provides alternative means of virtual contact with clinic, such as phone/text number, WhatsApp, email, website to contact clinic, especially if patient is temporarily displaced or needs to transfer care </t>
  </si>
  <si>
    <t>Follow-up of patients on TB treatment </t>
  </si>
  <si>
    <t>HCW asks about and addresses any patient fears, misunderstandings, and questions </t>
  </si>
  <si>
    <t>HCW asks patient about their diet and their food sources. Connects patient to further food resources if needed </t>
  </si>
  <si>
    <t>HCW weighs patient if patient has been underweight and assesses for weight gain or loss. Connects patient to further food resources and follow up as needed </t>
  </si>
  <si>
    <t>HCW makes next appointment for patients and tell them exactly where they need to return, including for sputum sample provision  </t>
  </si>
  <si>
    <t>If patient has relocated, HCW seeks information on new location and informs health services in the new location to enable follow-up of the patient </t>
  </si>
  <si>
    <t>Contacts of patients with TB disease </t>
  </si>
  <si>
    <t>HCW tells (or told at start of treatment) patients about risk of transmitting their TB disease to others, how to minimize chance of transmission, and when infectious period is finished </t>
  </si>
  <si>
    <t>HCW discuss that TB patients can share food and utensils with household, and that food access should not be limited </t>
  </si>
  <si>
    <t>HCW discusses infection prevention/safety for household contacts (avoid enclosed spaces and use separate sleeping areas if possible, but patient can be with them outside) </t>
  </si>
  <si>
    <t>Alongside patient, HCW facilitates listing and recording patient household and other close contacts of all ages and facilitates their coming to the clinic for TB symptom screening and evaluation for TPT  </t>
  </si>
  <si>
    <t>Management of people without TB disease who are starting or continuing TPT (TB Preventive Treatment) </t>
  </si>
  <si>
    <t>HCW reviews benefits of TPT and reminds patients about the need to remain adherent to TPT </t>
  </si>
  <si>
    <t>HCW asks patients (or caregivers, if patients are children) if they missed any doses of TPT since last visit </t>
  </si>
  <si>
    <t>HCW provides health information in language of the patient and/or support to those taking TPT to ensure completion  </t>
  </si>
  <si>
    <t>HCW asks patients about interim development of symptoms of potential breakthrough TB disease (cough, fever, fatigue night sweats), and asks about any new symptoms of possible side effects to TPT </t>
  </si>
  <si>
    <t>HCW reminds TPT patients to come to the clinic immediately if they have severe side effects, such as cola colored urine, yellow eyes, or rash </t>
  </si>
  <si>
    <t>HCW asks female patients on TPT about pregnancy. If on rifapentine-containing TPT, HCW counsels that it can reduce effectiveness of oral contraceptives and counsels to use other contraceptive method  </t>
  </si>
  <si>
    <t>HCW provides pyridoxine (vitamin B6) if patient’s TPT regimen includes isoniazid </t>
  </si>
  <si>
    <t>Health Outreach Program </t>
  </si>
  <si>
    <t>Site provides group education sessions on TB for patients/caretakers (for instance, in waiting room or with community groups) </t>
  </si>
  <si>
    <t>Site uses patients who have completed treatment as teaching resources (e.g., peer educators) </t>
  </si>
  <si>
    <t>Information is provided in language spoken by the displaced population and by educators knowledgeable of the population’s cultural needs and barriers to treatment </t>
  </si>
  <si>
    <t>Health education sessions include role and importance of contact referral and TPT as well as TB disease treatment </t>
  </si>
  <si>
    <t>Comments and Recommendations </t>
  </si>
  <si>
    <r>
      <t>COMPONENT 3: CLINICAL CASE MANAGEMENT AND TREATMENT</t>
    </r>
    <r>
      <rPr>
        <sz val="13"/>
        <color rgb="FF4472C4"/>
        <rFont val="Calibri"/>
        <family val="2"/>
      </rPr>
      <t> </t>
    </r>
  </si>
  <si>
    <r>
      <t>Explanation of Component 3:</t>
    </r>
    <r>
      <rPr>
        <sz val="11"/>
        <rFont val="Calibri"/>
        <family val="2"/>
      </rPr>
      <t xml:space="preserve"> Use this section to observe interactions between healthcare workers and patients coming for various stages of TB treatment (intensive versus continuation), and to evaluate management of contact tracing and administration of TPT. The evaluator should be a TB clinician or expert on clinical care of people with TB. This should be used in conjunction with the health education tool.  </t>
    </r>
  </si>
  <si>
    <r>
      <t xml:space="preserve">Write </t>
    </r>
    <r>
      <rPr>
        <i/>
        <sz val="11"/>
        <rFont val="Calibri"/>
        <family val="2"/>
      </rPr>
      <t xml:space="preserve">N/A </t>
    </r>
    <r>
      <rPr>
        <sz val="11"/>
        <rFont val="Calibri"/>
        <family val="2"/>
      </rPr>
      <t xml:space="preserve">if “not applicable” or </t>
    </r>
    <r>
      <rPr>
        <i/>
        <sz val="11"/>
        <rFont val="Calibri"/>
        <family val="2"/>
      </rPr>
      <t xml:space="preserve">N/E </t>
    </r>
    <r>
      <rPr>
        <sz val="11"/>
        <rFont val="Calibri"/>
        <family val="2"/>
      </rPr>
      <t>if “not evaluated.” Write any pertinent comment in the “Comments” column. </t>
    </r>
  </si>
  <si>
    <r>
      <t>Item No.</t>
    </r>
    <r>
      <rPr>
        <sz val="11"/>
        <color rgb="FFFFFFFF"/>
        <rFont val="Calibri"/>
        <family val="2"/>
      </rPr>
      <t> </t>
    </r>
  </si>
  <si>
    <r>
      <t>Description</t>
    </r>
    <r>
      <rPr>
        <sz val="11"/>
        <color rgb="FFFFFFFF"/>
        <rFont val="Calibri"/>
        <family val="2"/>
      </rPr>
      <t> </t>
    </r>
  </si>
  <si>
    <r>
      <t>Present and adequate</t>
    </r>
    <r>
      <rPr>
        <sz val="11"/>
        <color rgb="FFFFFFFF"/>
        <rFont val="Calibri"/>
        <family val="2"/>
      </rPr>
      <t> </t>
    </r>
  </si>
  <si>
    <r>
      <t>Comments</t>
    </r>
    <r>
      <rPr>
        <sz val="11"/>
        <color rgb="FFFFFFFF"/>
        <rFont val="Calibri"/>
        <family val="2"/>
      </rPr>
      <t> </t>
    </r>
  </si>
  <si>
    <t>Do Not Fill</t>
  </si>
  <si>
    <r>
      <t xml:space="preserve">Presumptive TB Patient Evaluation: </t>
    </r>
    <r>
      <rPr>
        <b/>
        <i/>
        <sz val="11"/>
        <rFont val="Calibri"/>
        <family val="2"/>
      </rPr>
      <t>Evaluator observes healthcare workers (HCW); if item not observed, ask HCW open-ended questions about item, not yes or no questions</t>
    </r>
    <r>
      <rPr>
        <sz val="11"/>
        <rFont val="Calibri"/>
        <family val="2"/>
      </rPr>
      <t> </t>
    </r>
  </si>
  <si>
    <t>   1 </t>
  </si>
  <si>
    <t>HCW evaluates persons with presumptive TB (based on symptoms) referred by other clinical points of care (general outpatients, people receiving TPT, PLHIV) or community (e.g., camp registration) </t>
  </si>
  <si>
    <t>HCW takes a history to determine if TB disease likely or a possibility necessitating investigations (imaging and/or diagnostics) </t>
  </si>
  <si>
    <t>Site has (or has a referral mechanism for) services for patients needing imaging and/or diagnostics and HCW informs patient where to receive these services </t>
  </si>
  <si>
    <r>
      <t xml:space="preserve">Bacteriologically-confirmed or clinically-diagnosed TB Patient Evaluation, both new and follow-up: </t>
    </r>
    <r>
      <rPr>
        <b/>
        <i/>
        <sz val="11"/>
        <rFont val="Calibri"/>
        <family val="2"/>
      </rPr>
      <t>Evaluator observes healthcare workers (HCW); if item not observed, ask HCW open-ended questions about item, not yes or no questions</t>
    </r>
    <r>
      <rPr>
        <sz val="11"/>
        <rFont val="Calibri"/>
        <family val="2"/>
      </rPr>
      <t> </t>
    </r>
  </si>
  <si>
    <t>HCW can describe the mechanism of how the site accepts referrals in of TB patients new to the clinic but already on TB treatment (e.g., new arrival to camp or clinic area) </t>
  </si>
  <si>
    <t>HCW provides the patient a simple explanation of TB disease and how it is contracted and transmitted </t>
  </si>
  <si>
    <t>HCW asks/reviews and documents allergies to medications and reaction (if known)  </t>
  </si>
  <si>
    <t>HCW asks/reviews and documents past medical history, along with medications currently being taken </t>
  </si>
  <si>
    <t>HCW ensures that each patient has had an HIV test, results recorded, and patient connected to integrated counseling and HIV care </t>
  </si>
  <si>
    <t>HCW performs screenings for key co-morbidities (diabetes, mental health disorders, and alcohol, tobacco, or other substance use disorders) and if present, implements management plan </t>
  </si>
  <si>
    <t>HCW ensures that each patient (and their provider) has signed a “TB patient rights and duties” charter (Appendix A) (if aligned with NTP guidance) </t>
  </si>
  <si>
    <t>HCW records weight and discusses importance of maintaining/gaining weight  </t>
  </si>
  <si>
    <t>15a</t>
  </si>
  <si>
    <t>HCW connects underweight or patients facing risk of food insecurity to supplemental food resources </t>
  </si>
  <si>
    <t>HCW discusses risks, signs, and symptoms of possible drug resistance </t>
  </si>
  <si>
    <t>Patients’ waiting areas and examination rooms are well ventilated, in sunlight, with ventilation options available for different weather conditions </t>
  </si>
  <si>
    <t>Masks are available for patients, visitors, and HCWs   </t>
  </si>
  <si>
    <t>Site has mechanism whereby presumptive TB cases are triaged and seated separately from general patient waiting areas </t>
  </si>
  <si>
    <t>HCW wears particulate respirator/N95 or equivalent during each indoor patient encounter  </t>
  </si>
  <si>
    <r>
      <t xml:space="preserve">Medication Management: </t>
    </r>
    <r>
      <rPr>
        <b/>
        <i/>
        <sz val="11"/>
        <rFont val="Calibri"/>
        <family val="2"/>
      </rPr>
      <t>Evaluator observes or speaks with HCW</t>
    </r>
    <r>
      <rPr>
        <sz val="11"/>
        <rFont val="Calibri"/>
        <family val="2"/>
      </rPr>
      <t> </t>
    </r>
  </si>
  <si>
    <t>HCW knows intensive phase and continuation phase medications for retreatment </t>
  </si>
  <si>
    <t>HCW has access to and uses weight-based dosing guidelines for fixed dose combination pills  </t>
  </si>
  <si>
    <t>HCW knows the treatment duration for first-time treatment of drug-sensitive and drug-resistant TB  </t>
  </si>
  <si>
    <t>HCW ensures that people co-infected with HIV are on or are started per protocol on antiretroviral treatment (ART). HCW knows to modify ART or connect patient to HIV clinic for ART modifications when needed (aligned with WHO and/or NTP guidelines)  </t>
  </si>
  <si>
    <t>HCW uses alternative forms of communication (photographs, texts, video calls) for medical questions or observed therapy as needed, such as when insecurity prevents clinic visits </t>
  </si>
  <si>
    <t>Site has mechanism for admission or transfer to acute care facility which has oxygen and beds that will accept patient </t>
  </si>
  <si>
    <t>Site has criteria and monitoring to determine who needs a higher level of care, such as with respiratory rate and oxygen monitoring </t>
  </si>
  <si>
    <t>Site has mechanism (including tools/referral sheets, follow-up or clinical handoff requirements, permitted medication quantities) for managing transfers out or displacement of patients receiving TB treatment </t>
  </si>
  <si>
    <t>Site has adaptations in place for treating TB in patients unable to regularly come to clinic (e.g., because of insecurity or displacement) such as community-based treatment </t>
  </si>
  <si>
    <t>HCW can describe how to recognize and manage extrapulmonary TB (symptoms, exposures, diagnosis, etc.)  </t>
  </si>
  <si>
    <t>HCW collaborates with patient counselor/nurse in listing and facilitating TB patient’s household and other close contacts to come to clinic for TB symptom screening and evaluation for TPT </t>
  </si>
  <si>
    <t>Clinic has a process for clinical evaluation of people referred for TPT consideration (PLHIV, household/close contacts of known TB cases) </t>
  </si>
  <si>
    <t>HCW evaluates those referred for TPT consideration for eligibility and contra-indications, refer for investigations if need to rule out TB disease (consider IGRA testing) </t>
  </si>
  <si>
    <t>HCW recommends BCG vaccination for unvaccinated infants and children in accordance with WHO and/or national guidelines </t>
  </si>
  <si>
    <t>Patients’ hospital rooms or wards are well ventilated, in sunlight, with ventilation options available for different weather conditions </t>
  </si>
  <si>
    <t>Masks are available for patients, visitors, and HCWs in hospital </t>
  </si>
  <si>
    <t>Hospitalized TB patients are isolated from general hospitalized population, and patients with drug-sensitive TB and separated from those with drug-resistant TB </t>
  </si>
  <si>
    <t>Hospitalized TB patients have access to food while hospitalized  </t>
  </si>
  <si>
    <r>
      <t>Comments and Recommendations</t>
    </r>
    <r>
      <rPr>
        <sz val="12"/>
        <rFont val="Calibri"/>
        <family val="2"/>
      </rPr>
      <t> </t>
    </r>
  </si>
  <si>
    <r>
      <t>COMPONENT 4: PROGRAM MANAGEMENT</t>
    </r>
    <r>
      <rPr>
        <sz val="13"/>
        <rFont val="Calibri"/>
        <family val="2"/>
      </rPr>
      <t> </t>
    </r>
  </si>
  <si>
    <r>
      <t>Explanation of Component 4</t>
    </r>
    <r>
      <rPr>
        <sz val="11"/>
        <rFont val="Calibri"/>
        <family val="2"/>
      </rPr>
      <t xml:space="preserve">: Program management, including emergency planning, case finding, management of patients lost to follow up, and management of TB commodities, encompasses those activities of a TB </t>
    </r>
    <r>
      <rPr>
        <strike/>
        <sz val="11"/>
        <color rgb="FFD13438"/>
        <rFont val="Calibri"/>
        <family val="2"/>
      </rPr>
      <t xml:space="preserve">program </t>
    </r>
    <r>
      <rPr>
        <u/>
        <sz val="11"/>
        <color rgb="FFD13438"/>
        <rFont val="Calibri"/>
        <family val="2"/>
      </rPr>
      <t xml:space="preserve">treatment site </t>
    </r>
    <r>
      <rPr>
        <sz val="11"/>
        <rFont val="Calibri"/>
        <family val="2"/>
      </rPr>
      <t>that go beyond the laboratory and clinical interactions. The elements of program management determine whether the program operating at a site is performing according to accepted standards.  </t>
    </r>
  </si>
  <si>
    <r>
      <t>Description (explanations of these items are on the next sheet)</t>
    </r>
    <r>
      <rPr>
        <sz val="11"/>
        <rFont val="Calibri"/>
        <family val="2"/>
      </rPr>
      <t> </t>
    </r>
  </si>
  <si>
    <r>
      <t>Present and adequate</t>
    </r>
    <r>
      <rPr>
        <sz val="11"/>
        <rFont val="Calibri"/>
        <family val="2"/>
      </rPr>
      <t> </t>
    </r>
  </si>
  <si>
    <t>In conjunction with guidance from the NTP and clinic program management, the site has a “TB in emergencies” response plan in place, to include program contingency planning (if current services are disrupted) of mapping of alternative TB services and TB commodity inventory, procurement, and management </t>
  </si>
  <si>
    <t>Initial registration of people at the camp/settlement includes identification of people already on TB and/or HIV treatment with a referral pathway to the site for continuation of treatment (note: applies only to sites in or receiving referrals from camp/settlement settings) </t>
  </si>
  <si>
    <t>6a</t>
  </si>
  <si>
    <r>
      <t xml:space="preserve">Reports: </t>
    </r>
    <r>
      <rPr>
        <b/>
        <i/>
        <sz val="11"/>
        <rFont val="Calibri"/>
        <family val="2"/>
      </rPr>
      <t>Staff can provide evaluator</t>
    </r>
    <r>
      <rPr>
        <sz val="11"/>
        <rFont val="Calibri"/>
        <family val="2"/>
      </rPr>
      <t> </t>
    </r>
  </si>
  <si>
    <t>Site begins tracing patients with TB disease within 1 day after overdue appointments in intensive phase </t>
  </si>
  <si>
    <t>Site begins tracing patients with TB disease within 1 day, if phone call possible, otherwise within 7 days after overdue appointments in continuation phase </t>
  </si>
  <si>
    <t>Site begins tracing patients on TPT within 30 days after overdue appointments </t>
  </si>
  <si>
    <t>Site has sufficient supply of first- and second-line anti-TB drugs and vitamin B6 to have had no stock outs in the previous six months </t>
  </si>
  <si>
    <t>Site has sufficient supply of TPT drugs, including vitamin B6 to have had no stock outs in the previous six months </t>
  </si>
  <si>
    <t>Site maintains drugs in an appropriate location (clean, dry, temperature-controlled, managed access) </t>
  </si>
  <si>
    <t>Site’s drugs are obtained from a reputable source, such as the National TB Program (NTP) </t>
  </si>
  <si>
    <r>
      <t>Comments and Recommendations</t>
    </r>
    <r>
      <rPr>
        <sz val="11"/>
        <rFont val="Calibri"/>
        <family val="2"/>
      </rPr>
      <t> </t>
    </r>
  </si>
  <si>
    <t>Appendix A: TB Patient Rights and Duties </t>
  </si>
  <si>
    <r>
      <t xml:space="preserve">By signing this charter, you are promised the following about your tuberculosis (TB) care while in this clinic </t>
    </r>
    <r>
      <rPr>
        <sz val="11"/>
        <rFont val="Times New Roman"/>
        <family val="1"/>
      </rPr>
      <t>(the healthcare worker will check each item as it is discussed with you): </t>
    </r>
  </si>
  <si>
    <r>
      <t>C</t>
    </r>
    <r>
      <rPr>
        <b/>
        <sz val="9"/>
        <rFont val="Times New Roman"/>
        <family val="1"/>
      </rPr>
      <t>ARE</t>
    </r>
    <r>
      <rPr>
        <sz val="9"/>
        <rFont val="Times New Roman"/>
        <family val="1"/>
      </rPr>
      <t> </t>
    </r>
  </si>
  <si>
    <t>You will not be asked to pay for your sputum tests, your medical exams, or your TB treatments. All services are free. </t>
  </si>
  <si>
    <t>You will receive advice by clinic staff about your treatment and your health. </t>
  </si>
  <si>
    <r>
      <t>R</t>
    </r>
    <r>
      <rPr>
        <b/>
        <sz val="9"/>
        <rFont val="Times New Roman"/>
        <family val="1"/>
      </rPr>
      <t>ESPECT</t>
    </r>
    <r>
      <rPr>
        <sz val="9"/>
        <rFont val="Times New Roman"/>
        <family val="1"/>
      </rPr>
      <t> </t>
    </r>
  </si>
  <si>
    <t>You will be treated with respect when you come to this clinic. You will not be treated any differently because of your gender, religion, culture, your health status, ethnicity, or nationality. </t>
  </si>
  <si>
    <t>Your medical information will be shared with healthcare workers only. </t>
  </si>
  <si>
    <r>
      <t>I</t>
    </r>
    <r>
      <rPr>
        <b/>
        <sz val="9"/>
        <rFont val="Times New Roman"/>
        <family val="1"/>
      </rPr>
      <t>NFORMATION</t>
    </r>
    <r>
      <rPr>
        <sz val="9"/>
        <rFont val="Times New Roman"/>
        <family val="1"/>
      </rPr>
      <t> </t>
    </r>
  </si>
  <si>
    <t>You will get information about your health and risks to your children, family, friends, neighbors, and others so you can help protect them. </t>
  </si>
  <si>
    <t>You will be told about your treatment program and common risks to medicines and how to manage them. </t>
  </si>
  <si>
    <t>You will know the names of your medications, how much of each you will take, and how they work. </t>
  </si>
  <si>
    <t>Your TB card is yours to keep as a record of your treatment and will be filled out each time you come to the clinic to show you your progress. </t>
  </si>
  <si>
    <r>
      <t>S</t>
    </r>
    <r>
      <rPr>
        <b/>
        <sz val="9"/>
        <rFont val="Times New Roman"/>
        <family val="1"/>
      </rPr>
      <t>UPPORT</t>
    </r>
    <r>
      <rPr>
        <sz val="9"/>
        <rFont val="Times New Roman"/>
        <family val="1"/>
      </rPr>
      <t> </t>
    </r>
  </si>
  <si>
    <t>You have the right to complain if you have any problem with your treatment. </t>
  </si>
  <si>
    <t>You have the right to seek support and advice and share experiences. You may do so at the tuberculosis clinic or other areas. </t>
  </si>
  <si>
    <r>
      <t xml:space="preserve">By signing this charter, you agree to the following </t>
    </r>
    <r>
      <rPr>
        <sz val="11"/>
        <rFont val="Times New Roman"/>
        <family val="1"/>
      </rPr>
      <t>(the healthcare worker will check each item as it is discussed with you)</t>
    </r>
    <r>
      <rPr>
        <b/>
        <sz val="11"/>
        <rFont val="Times New Roman"/>
        <family val="1"/>
      </rPr>
      <t>:</t>
    </r>
    <r>
      <rPr>
        <sz val="11"/>
        <rFont val="Times New Roman"/>
        <family val="1"/>
      </rPr>
      <t> </t>
    </r>
  </si>
  <si>
    <r>
      <t>T</t>
    </r>
    <r>
      <rPr>
        <b/>
        <sz val="9"/>
        <rFont val="Times New Roman"/>
        <family val="1"/>
      </rPr>
      <t>REATMENT</t>
    </r>
    <r>
      <rPr>
        <sz val="9"/>
        <rFont val="Times New Roman"/>
        <family val="1"/>
      </rPr>
      <t> </t>
    </r>
  </si>
  <si>
    <t>You will take your medication exactly as it is explained to you. You will take it every day for the entire time. </t>
  </si>
  <si>
    <t>You will tell us if you have any problems with your medicine, if you start feeling sick, if you miss any days of medicine, or if you stop taking your medicine for any reason. </t>
  </si>
  <si>
    <t>You will tell us about your health—both in the past and now, including past illnesses, treatments, and side effects so that we can best help you. </t>
  </si>
  <si>
    <t>You will tell us about people you are close to, including your children, family, friends, and neighbors so we can see if they have TB disease. </t>
  </si>
  <si>
    <r>
      <t>F</t>
    </r>
    <r>
      <rPr>
        <b/>
        <sz val="9"/>
        <rFont val="Times New Roman"/>
        <family val="1"/>
      </rPr>
      <t xml:space="preserve">AMILY AND </t>
    </r>
    <r>
      <rPr>
        <b/>
        <sz val="11"/>
        <rFont val="Times New Roman"/>
        <family val="1"/>
      </rPr>
      <t>C</t>
    </r>
    <r>
      <rPr>
        <b/>
        <sz val="9"/>
        <rFont val="Times New Roman"/>
        <family val="1"/>
      </rPr>
      <t xml:space="preserve">OMMUNITY </t>
    </r>
    <r>
      <rPr>
        <b/>
        <sz val="11"/>
        <rFont val="Times New Roman"/>
        <family val="1"/>
      </rPr>
      <t>H</t>
    </r>
    <r>
      <rPr>
        <b/>
        <sz val="9"/>
        <rFont val="Times New Roman"/>
        <family val="1"/>
      </rPr>
      <t>EALTH</t>
    </r>
    <r>
      <rPr>
        <sz val="9"/>
        <rFont val="Times New Roman"/>
        <family val="1"/>
      </rPr>
      <t> </t>
    </r>
  </si>
  <si>
    <t>You will tell us if any of your family, neighbors, or community show signs of TB disease. </t>
  </si>
  <si>
    <t>You will tell others to come to the clinic if you think they have TB disease. </t>
  </si>
  <si>
    <t>You will respect other TB patients, their privacy, and their dignity. </t>
  </si>
  <si>
    <t>Patient Name </t>
  </si>
  <si>
    <t>Staff Name </t>
  </si>
  <si>
    <t>Patient Signature </t>
  </si>
  <si>
    <t>Staff Signature </t>
  </si>
  <si>
    <t>Date:  </t>
  </si>
  <si>
    <t>Rating</t>
  </si>
  <si>
    <r>
      <t xml:space="preserve">Among sputum samples collected (in accordance with NTP guidance), HCW obtains at least one early morning sample </t>
    </r>
    <r>
      <rPr>
        <i/>
        <sz val="11"/>
        <rFont val="Calibri"/>
        <family val="2"/>
      </rPr>
      <t>(Ask technicians to explain sputum collection and timing; do not ask yes or no questions)</t>
    </r>
    <r>
      <rPr>
        <sz val="11"/>
        <rFont val="Calibri"/>
        <family val="2"/>
      </rPr>
      <t> </t>
    </r>
  </si>
  <si>
    <t>b. Microscope deficiency or failure </t>
  </si>
  <si>
    <r>
      <t xml:space="preserve">Site meets the smear result report turnaround time of ≤24 hours in &gt;90% of smears examined </t>
    </r>
    <r>
      <rPr>
        <i/>
        <sz val="11"/>
        <rFont val="Calibri"/>
        <family val="2"/>
      </rPr>
      <t>(Evaluator randomly selects 20 smear results from the previous month and examines turnaround time [time from receipt of specimen to time test result was reported]).</t>
    </r>
    <r>
      <rPr>
        <sz val="11"/>
        <rFont val="Calibri"/>
        <family val="2"/>
      </rPr>
      <t> </t>
    </r>
  </si>
  <si>
    <t>HCW asks and documents new patients’ history of prior TB and TB treatment (if any), including medications given and treatment outcome  </t>
  </si>
  <si>
    <t>HCW records results of sputum testing in TB register or can show in register where results are recorded </t>
  </si>
  <si>
    <t>Healthcare workers routinely care for hospitalized patients co-infected with TB and HIV or have had trainings on TB and HIV co-infection hospital care </t>
  </si>
  <si>
    <t>Treatment for TB at the site is free of charge to patients  and indirect costs (e.g. travel costs, waiting time) are minimized </t>
  </si>
  <si>
    <t>Initial registration of people at the camp/settlement includes symptom screening for TB and referral pathways to the site if symptoms are present (note: applies only to sites in or receiving referrals from camp/settlement settings) </t>
  </si>
  <si>
    <t>Site has policy to screen all PLHIV and household/close contacts of TB patients and refer those eligible for TPT (excluding those with contraindications or who have already had TPT course) to receive TPT </t>
  </si>
  <si>
    <t>The site’s registers (presumptive TB register, TB register, contacts register, TPT register) are available, are used consistently, and show no systematic data gaps</t>
  </si>
  <si>
    <t>All patients on TB treatment at the site have their age, weight, treatment start date, and HIV status recorded in the register </t>
  </si>
  <si>
    <t>Site has pediatric dosing of TB medications </t>
  </si>
  <si>
    <t>Site has fixed dose combination pills for intensive and continuation phases of drug sensitive TB treatment</t>
  </si>
  <si>
    <t>a. Xpert MTB/RIF reagent stock outs </t>
  </si>
  <si>
    <t>b. Xpert MTB/RIF instrument or computer failure </t>
  </si>
  <si>
    <t>c. Power failure </t>
  </si>
  <si>
    <t>d. Lack of personnel to run GeneXpert machine</t>
  </si>
  <si>
    <r>
      <t xml:space="preserve">Individual Patient Education: </t>
    </r>
    <r>
      <rPr>
        <b/>
        <i/>
        <sz val="11"/>
        <rFont val="Calibri"/>
        <family val="2"/>
      </rPr>
      <t>Evaluator observes healthcare workers (HCW) with 3-5 patients; if item not observed, ask HCW open-ended questions about each item  </t>
    </r>
  </si>
  <si>
    <t>18a </t>
  </si>
  <si>
    <t>18b</t>
  </si>
  <si>
    <r>
      <t xml:space="preserve">Repeat Laboratory Testing: </t>
    </r>
    <r>
      <rPr>
        <b/>
        <i/>
        <sz val="11"/>
        <rFont val="Calibri"/>
        <family val="2"/>
      </rPr>
      <t>Evaluator observes or speaks with HCW</t>
    </r>
    <r>
      <rPr>
        <i/>
        <sz val="11"/>
        <rFont val="Calibri"/>
        <family val="2"/>
      </rPr>
      <t> </t>
    </r>
  </si>
  <si>
    <r>
      <t xml:space="preserve">Contact Tracing and TPT: </t>
    </r>
    <r>
      <rPr>
        <b/>
        <i/>
        <sz val="11"/>
        <rFont val="Calibri"/>
        <family val="2"/>
      </rPr>
      <t>Evaluator observes or speaks with HCW</t>
    </r>
    <r>
      <rPr>
        <i/>
        <sz val="11"/>
        <rFont val="Calibri"/>
        <family val="2"/>
      </rPr>
      <t> </t>
    </r>
  </si>
  <si>
    <r>
      <t xml:space="preserve">Hospital Evaluation: </t>
    </r>
    <r>
      <rPr>
        <b/>
        <i/>
        <sz val="11"/>
        <rFont val="Calibri"/>
        <family val="2"/>
      </rPr>
      <t>Evaluator observes hospital setting or speaks with hospital staff</t>
    </r>
    <r>
      <rPr>
        <i/>
        <sz val="11"/>
        <rFont val="Calibri"/>
        <family val="2"/>
      </rPr>
      <t> </t>
    </r>
  </si>
  <si>
    <r>
      <t xml:space="preserve">Emergency preparedness and planning: </t>
    </r>
    <r>
      <rPr>
        <b/>
        <i/>
        <sz val="11"/>
        <rFont val="Calibri"/>
        <family val="2"/>
      </rPr>
      <t>Evaluator reviews with clinic manager</t>
    </r>
    <r>
      <rPr>
        <sz val="11"/>
        <rFont val="Calibri"/>
        <family val="2"/>
      </rPr>
      <t> </t>
    </r>
  </si>
  <si>
    <r>
      <t xml:space="preserve">Case finding: </t>
    </r>
    <r>
      <rPr>
        <b/>
        <i/>
        <sz val="11"/>
        <rFont val="Calibri"/>
        <family val="2"/>
      </rPr>
      <t>Evaluator reviews with clinic manager</t>
    </r>
  </si>
  <si>
    <t>[1] The end TB strategy (who.int)</t>
  </si>
  <si>
    <t>[2] Tuberculosis prevention and care among refugees and other populations in humanitarian settings: an interagency field guide (who.int)</t>
  </si>
  <si>
    <t>Who is the primary user of this tool?</t>
  </si>
  <si>
    <t>4. Program management (including data recording and reporting, emergency planning, case finding, management of patients lost to follow up, and management of TB commodities)</t>
  </si>
  <si>
    <r>
      <t xml:space="preserve">Each component includes an evaluation worksheet that reflects key standards of care to consider in provision of TB services to refugees and displaced persons in humanitarian settings. Each item in the worksheets provides a space for comments, where the evaluator can record specific findings pertinent to that item. Additionally, at the conclusion of each component’s worksheet is a </t>
    </r>
    <r>
      <rPr>
        <b/>
        <sz val="11"/>
        <color rgb="FF000000"/>
        <rFont val="Calibri"/>
        <family val="2"/>
      </rPr>
      <t>Comments and Recommendations</t>
    </r>
    <r>
      <rPr>
        <sz val="11"/>
        <color rgb="FF000000"/>
        <rFont val="Calibri"/>
        <family val="2"/>
      </rPr>
      <t xml:space="preserve"> section, where the evaluator can highlight site-specific deficiencies, summarize observations, and provide concrete recommendations for action to improve TB programming at the site. Ideas for linking findings to recommendations for improvements to TB programming in humanitarian settings can be found in Annex 3 of the </t>
    </r>
    <r>
      <rPr>
        <i/>
        <sz val="11"/>
        <color rgb="FF000000"/>
        <rFont val="Calibri"/>
        <family val="2"/>
      </rPr>
      <t>Interagency Field Guide.</t>
    </r>
    <r>
      <rPr>
        <sz val="11"/>
        <color rgb="FF000000"/>
        <rFont val="Calibri"/>
        <family val="2"/>
      </rPr>
      <t>[3]</t>
    </r>
    <r>
      <rPr>
        <b/>
        <sz val="11"/>
        <color rgb="FF000000"/>
        <rFont val="Calibri"/>
        <family val="2"/>
      </rPr>
      <t xml:space="preserve"> If major deficiencies are observed in any component or sub-section during the evaluation, the evaluator can work with program managers to improve the program where needed.</t>
    </r>
  </si>
  <si>
    <t>N/A or N/E</t>
  </si>
  <si>
    <t>Percentage</t>
  </si>
  <si>
    <t>Suggested Time Until Next Assessment</t>
  </si>
  <si>
    <t>&gt;85%</t>
  </si>
  <si>
    <t>Excellent</t>
  </si>
  <si>
    <t>12-18 months</t>
  </si>
  <si>
    <t>60-84%</t>
  </si>
  <si>
    <t xml:space="preserve">Good </t>
  </si>
  <si>
    <t>6 -11 months</t>
  </si>
  <si>
    <t>&lt;60%</t>
  </si>
  <si>
    <t>Poor</t>
  </si>
  <si>
    <t>Less than 6 months</t>
  </si>
  <si>
    <t>Suggested Scoring Guide</t>
  </si>
  <si>
    <t>Site can generate monthly or quarterly (every 3 months) reports on the total number of patients referred for evaluation of presumptive TB and total number of patients with presumptive TB</t>
  </si>
  <si>
    <t>Site can generate monthly or quarterly reports for patient outcomes— rates of cure, treatment completion, treatment failed, died, lost to follow up, not evaluated</t>
  </si>
  <si>
    <t>Site’s indicator of “Percent Known HIV Status” among TB patients on treatment is 100% each quarter over previous four quarters</t>
  </si>
  <si>
    <t>Site’s indicator of “Percent TB Treatment Completed/Success” is ≥ 90% each quarter over previous four quarters</t>
  </si>
  <si>
    <t>Site’s indicator of “LTBI treatment coverage” is ≥90% each quarter over previous four quarters</t>
  </si>
  <si>
    <t>Site’s indicator of “Coverage of TB contact investigation” (i.e., the proportion of household contacts of bacteriologically-confirmed TB who were screened for TB disease) is ≥90% each quarter over previous four quarters</t>
  </si>
  <si>
    <t>Site submits report on TB case registration and TB treatment outcomes to the National TB Program on at least quarterly basis</t>
  </si>
  <si>
    <t>Site submits report to iRHIS (health information system of UNHCR—put N/A if not refugee camp setting) monthly for at least the last 6 months consistently</t>
  </si>
  <si>
    <t>Tracing of patients lost to follow-up: Evaluator reviews with clinic manager</t>
  </si>
  <si>
    <t>TB Medications: Evaluator reviews with clinic manager</t>
  </si>
  <si>
    <r>
      <t>[1]</t>
    </r>
    <r>
      <rPr>
        <sz val="11"/>
        <color theme="1"/>
        <rFont val="Times New Roman"/>
        <family val="1"/>
      </rPr>
      <t xml:space="preserve"> WHO consolidated guidelines on tuberculosis: rapid diagnostics for tuberculosis detection, 2021.</t>
    </r>
  </si>
  <si>
    <r>
      <t>[1]</t>
    </r>
    <r>
      <rPr>
        <sz val="10"/>
        <color theme="1"/>
        <rFont val="Times New Roman"/>
        <family val="1"/>
      </rPr>
      <t xml:space="preserve"> WHO consolidated guidelines on tuberculosis: rapid diagnostics for tuberculosis detection, 2021.</t>
    </r>
  </si>
  <si>
    <r>
      <t xml:space="preserve">Lab keeps all AFB smear slides (if performing microscopy) for at least 1 month (and preferably until end of treatment) and stores them appropriately.   </t>
    </r>
    <r>
      <rPr>
        <i/>
        <sz val="11"/>
        <rFont val="Calibri"/>
        <family val="2"/>
      </rPr>
      <t>(Ask to see slide log and compare log to slide storage.)</t>
    </r>
  </si>
  <si>
    <r>
      <t>HCW transports sputum samples to laboratory immediately after collection or stores in refrigerator for less than 2 days (or for time period specified by NTP guidance) until transported to laboratory</t>
    </r>
    <r>
      <rPr>
        <i/>
        <sz val="11"/>
        <rFont val="Calibri"/>
        <family val="2"/>
      </rPr>
      <t> (Ask to see log and check for turn around time.)</t>
    </r>
  </si>
  <si>
    <r>
      <t>Site has standardized specialized procedures for obtaining specimens from children</t>
    </r>
    <r>
      <rPr>
        <i/>
        <sz val="11"/>
        <rFont val="Calibri"/>
        <family val="2"/>
      </rPr>
      <t> (Ask to see copies of procedures.)</t>
    </r>
  </si>
  <si>
    <r>
      <t xml:space="preserve">Technician reads each slide for 5 minutes or 100-150 fields </t>
    </r>
    <r>
      <rPr>
        <i/>
        <sz val="11"/>
        <rFont val="Calibri"/>
        <family val="2"/>
      </rPr>
      <t>(Evaluator observes technician. Ask technicians amount of time needed to determine slide is negative; do not ask yes or no questions.) </t>
    </r>
    <r>
      <rPr>
        <sz val="11"/>
        <rFont val="Calibri"/>
        <family val="2"/>
      </rPr>
      <t> </t>
    </r>
  </si>
  <si>
    <r>
      <t>Technician uses positive control smear at least every week and after new reagent stain, or in conjunction with each batch of slides stained </t>
    </r>
    <r>
      <rPr>
        <i/>
        <sz val="11"/>
        <rFont val="Calibri"/>
        <family val="2"/>
      </rPr>
      <t>(Evaluator asks how often/when technician uses positive control smear.)</t>
    </r>
  </si>
  <si>
    <r>
      <t>Technician uses negative control smear at least every week and after new reagent stain, or in conjunction with each batch of slides stained </t>
    </r>
    <r>
      <rPr>
        <i/>
        <sz val="11"/>
        <rFont val="Calibri"/>
        <family val="2"/>
      </rPr>
      <t>(Evaluator asks how often/when technician uses negative control smear.)</t>
    </r>
  </si>
  <si>
    <r>
      <t>Why was this tool developed?</t>
    </r>
    <r>
      <rPr>
        <sz val="11"/>
        <rFont val="Calibri"/>
        <family val="2"/>
      </rPr>
      <t> </t>
    </r>
  </si>
  <si>
    <t xml:space="preserve">Interim international guidance on TB control[1], includes as one of its pillars the provision of “integrated, patient-centred care and prevention”, which encompasses early diagnosis of TB, systematic screening of contacts and high-risk groups, treatment of all people with TB, management of co-morbidities, and preventive treatment of persons at high risk. Addressing these priorities entails a focus on populations at increased risk of TB transmission and poor access to TB prevention and care services, including refugees and other displaced populations in humanitarian settings. These populations may live in crowded or informal shelters that facilitate TB transmission, and their mobility can complicate follow up for TB diagnosis and treatment. Their access to TB drugs may be complicated in acute displacements, or in the case of refugees, they may not have access to National TB Program (NTP)-provided drugs. </t>
  </si>
  <si>
    <t>To outline and address these challenges, an interagency consortium revised and released An Interagency Field Guide: Tuberculosis prevention and care among refugees and other populations in humanitarian settings[2] in 2022. While the Field Guide outlined unique considerations for TB care in these populations and provided broad guidance for managing TB programming in humanitarian settings, it does not go into detail of how to operationalize the monitoring and evaluation of such programming, including in a TB treatment site setting. This tool seeks to build upon the Interagency Field Guide to provide that operational framework. It focuses on four components of TB programming at TB treatment sites: laboratory services, health education, clinical management, and overall program management, including data recording and reporting, that are essential to TB programming in these populations, whether in camps or in a community setting.</t>
  </si>
  <si>
    <t>Given that the setting of these TB control programs is among refugees or other displaced populations in humanitarian settings, the evaluators could be representatives of the implementing partner providing healthcare services, a funding partner, national TB program, other government evaluator, or UNHCR or other UN agency. Evaluators from national or regional headquarters might be able to provide a broader perspective than than those directly providing healthcare services. Because the tool can be used serially at TB treatment sites to monitor and improve the functioning and outcomes of TB programming conducted among refugees or other displaced populations in humanitarian settings, program managers and staff may use it to improve programming between evaluations in these and other resource-limited settings.</t>
  </si>
  <si>
    <t>This evaluation tool has four components that can be used in TB treatment sites:</t>
  </si>
  <si>
    <t xml:space="preserve">This tool is designed to be used by both overseeing organizations and project managers and staff as a tool to improve program quality at TB treatment sites. Informing the clinic ahead of a planned evaluation visit helps staff prepare and coordinate opportunities for the team to observe patient interactions. This preparation is especially helpful for reviewing  health education and clinical activities, which are best assessed by observing several patient encounters. </t>
  </si>
  <si>
    <t xml:space="preserve">If staff are notified of a forthcoming evaluation, describing the team will primarily observe routine activities may help set expectations and reduce stress. Staff may be invited to answer questions about hypothetical or theoretical situations. In most cases, continuing standard daily routines can support a realistic understanding of site operations. Emphasizing that the evaluation is intended to examine processes and systems rather than individual staff performance may help alleviate anxiety and encourage typical workflow during the visit. </t>
  </si>
  <si>
    <r>
      <t xml:space="preserve">This tool is optional and is not designed to provide a comprehensive overview of TB diagnosis, care, and management principles. Programs may find it useful to rely on guidelines from WHO and the National TB Program (NTP) in the host country and, when relevant, the refugees’ country of origin, as primary references. Evaluations may be carried out in close collaboration with the NTP and, as applicable, with funding or implementing partners or agencies like UNHCR. Although all components highlighted in the tool are critical to a well-functioning program, an NTP may put greater emphasis on some components than on others. To keep the tool simple and user-friendly, the authors designed it to be administered by two evaluators in an 8-hour day. </t>
    </r>
    <r>
      <rPr>
        <b/>
        <sz val="11"/>
        <color rgb="FFFF0000"/>
        <rFont val="Calibri"/>
        <family val="2"/>
      </rPr>
      <t xml:space="preserve"> </t>
    </r>
  </si>
  <si>
    <r>
      <t xml:space="preserve">Record Keeping: Evaluator observes; </t>
    </r>
    <r>
      <rPr>
        <b/>
        <i/>
        <sz val="11"/>
        <rFont val="Calibri"/>
        <family val="2"/>
      </rPr>
      <t>if item not observed, ask staff open-ended questions about item, not yes or no questions</t>
    </r>
  </si>
  <si>
    <r>
      <t xml:space="preserve">Sputum Collection and Transport: </t>
    </r>
    <r>
      <rPr>
        <b/>
        <i/>
        <sz val="11"/>
        <rFont val="Calibri"/>
        <family val="2"/>
      </rPr>
      <t>Evaluator observes laboratory staff;</t>
    </r>
    <r>
      <rPr>
        <sz val="11"/>
        <rFont val="Calibri"/>
        <family val="2"/>
      </rPr>
      <t xml:space="preserve"> 
</t>
    </r>
    <r>
      <rPr>
        <b/>
        <i/>
        <sz val="11"/>
        <rFont val="Calibri"/>
        <family val="2"/>
      </rPr>
      <t>if item not observed, ask staff open-ended questions about item, not yes or no questions</t>
    </r>
  </si>
  <si>
    <r>
      <t xml:space="preserve">Smearing method measures: </t>
    </r>
    <r>
      <rPr>
        <b/>
        <i/>
        <sz val="11"/>
        <rFont val="Calibri"/>
        <family val="2"/>
      </rPr>
      <t>Evaluator observes laboratory staff (ensuring that evaluator has required PPE for entering laboratory);
if item not observed, ask staff open-ended questions about item, not yes or no questions</t>
    </r>
    <r>
      <rPr>
        <sz val="11"/>
        <rFont val="Calibri"/>
        <family val="2"/>
      </rPr>
      <t> </t>
    </r>
  </si>
  <si>
    <r>
      <t xml:space="preserve">Stain/Reagent Preparation: </t>
    </r>
    <r>
      <rPr>
        <b/>
        <i/>
        <sz val="11"/>
        <rFont val="Calibri"/>
        <family val="2"/>
      </rPr>
      <t>Evaluator observes laboratory staff (ensuring that evaluator has required PPE for entering laboratory);
if item not observed, ask staff open-ended questions about item, not yes or no questions </t>
    </r>
    <r>
      <rPr>
        <sz val="11"/>
        <rFont val="Calibri"/>
        <family val="2"/>
      </rPr>
      <t> </t>
    </r>
  </si>
  <si>
    <r>
      <t>Microscopy and Reading</t>
    </r>
    <r>
      <rPr>
        <b/>
        <i/>
        <sz val="11"/>
        <rFont val="Calibri"/>
        <family val="2"/>
      </rPr>
      <t>: Evaluator observes laboratory staff (ensuring that evaluator has required PPE for entering laboratory); 
if item not observed, ask staff open-ended questions about item, not yes or no questions </t>
    </r>
  </si>
  <si>
    <r>
      <t xml:space="preserve">Safety Measures: </t>
    </r>
    <r>
      <rPr>
        <b/>
        <i/>
        <sz val="11"/>
        <rFont val="Calibri"/>
        <family val="2"/>
      </rPr>
      <t>Evaluator observes laboratory;
if item not observed, ask staff open-ended questions about item, not yes or no questions </t>
    </r>
    <r>
      <rPr>
        <sz val="11"/>
        <rFont val="Calibri"/>
        <family val="2"/>
      </rPr>
      <t> </t>
    </r>
  </si>
  <si>
    <r>
      <t xml:space="preserve">Cultures, including drug resistance: </t>
    </r>
    <r>
      <rPr>
        <b/>
        <i/>
        <sz val="11"/>
        <rFont val="Calibri"/>
        <family val="2"/>
      </rPr>
      <t>Evaluator asks staff;
if item not observed, ask staff open-ended questions about item, not yes or no questions </t>
    </r>
    <r>
      <rPr>
        <sz val="11"/>
        <rFont val="Calibri"/>
        <family val="2"/>
      </rPr>
      <t> </t>
    </r>
  </si>
  <si>
    <r>
      <t xml:space="preserve">Adequate supply of clear, clean, disposable sputum containers with 20mm-50mm wide mouth openings and continuous-thread screw cap tops (enough for 1-2 months of patients at the facility). </t>
    </r>
    <r>
      <rPr>
        <i/>
        <sz val="11"/>
        <rFont val="Calibri"/>
        <family val="2"/>
      </rPr>
      <t xml:space="preserve">(Ask if they have had a stock out of containers in the last 12 months.) </t>
    </r>
  </si>
  <si>
    <r>
      <t xml:space="preserve">If transported, sputum sample are packaged appropriately (tightly sealed, no leakage) to prevent leakage. </t>
    </r>
    <r>
      <rPr>
        <i/>
        <sz val="11"/>
        <rFont val="Calibri"/>
        <family val="2"/>
      </rPr>
      <t>(Ask staff procedure for transportation if procedure cannot be observed directly.) </t>
    </r>
  </si>
  <si>
    <r>
      <t>HCW uses new, clean slides and has an adequate supply (enough for 2-3 months of patients) </t>
    </r>
    <r>
      <rPr>
        <i/>
        <sz val="11"/>
        <rFont val="Calibri"/>
        <family val="2"/>
      </rPr>
      <t>(Ask if they have had a stock out of new, clean slides in the last 12 months.)</t>
    </r>
  </si>
  <si>
    <r>
      <t>Site has been able to provide continued smear microscopy services over the previous three months without service interruptions longer than 24 hours because of:</t>
    </r>
    <r>
      <rPr>
        <i/>
        <sz val="11"/>
        <rFont val="Calibri"/>
        <family val="2"/>
      </rPr>
      <t> 
(Ask staff if any of the following occurred)</t>
    </r>
  </si>
  <si>
    <r>
      <t>Site has adequate stock of stains for at least one month of patient tests </t>
    </r>
    <r>
      <rPr>
        <i/>
        <sz val="11"/>
        <rFont val="Calibri"/>
        <family val="2"/>
      </rPr>
      <t>(Ask if they have had a stock out of stains in the last 12 months.)</t>
    </r>
  </si>
  <si>
    <r>
      <t xml:space="preserve">Technician uses commercial stains within expiration date. </t>
    </r>
    <r>
      <rPr>
        <i/>
        <sz val="11"/>
        <rFont val="Calibri"/>
        <family val="2"/>
      </rPr>
      <t>(Check expiration dates on stains.)   </t>
    </r>
  </si>
  <si>
    <r>
      <t>Technician uses internationally accepted grading system for reporting results </t>
    </r>
    <r>
      <rPr>
        <i/>
        <sz val="11"/>
        <rFont val="Calibri"/>
        <family val="2"/>
      </rPr>
      <t>(Evaluator asks to see copies of past reports.)</t>
    </r>
  </si>
  <si>
    <r>
      <t>Adequate supply of Xpert MTB/RIF kits for at least one month of patients </t>
    </r>
    <r>
      <rPr>
        <i/>
        <sz val="11"/>
        <rFont val="Calibri"/>
        <family val="2"/>
      </rPr>
      <t>(Ask if they have had a stock out of kits in the last 12 months.)</t>
    </r>
  </si>
  <si>
    <r>
      <t xml:space="preserve">Site has been able to provide continued testing services over the previous three months without service interruptions longer than 24 hours because of: </t>
    </r>
    <r>
      <rPr>
        <i/>
        <sz val="11"/>
        <rFont val="Calibri"/>
        <family val="2"/>
      </rPr>
      <t>(Ask staff if any of the following has occurred.)</t>
    </r>
  </si>
  <si>
    <r>
      <t xml:space="preserve">Site is participating in an EQA program for Xpert MTB/RIF testing 
</t>
    </r>
    <r>
      <rPr>
        <i/>
        <sz val="11"/>
        <rFont val="Calibri"/>
        <family val="2"/>
      </rPr>
      <t>(Ask lab staff. If they do not know, ask lab manager.)</t>
    </r>
  </si>
  <si>
    <r>
      <t>Hospital has one month of predicted stock for TB treatment medication and ART for co-infected patients </t>
    </r>
    <r>
      <rPr>
        <i/>
        <sz val="11"/>
        <rFont val="Calibri"/>
        <family val="2"/>
      </rPr>
      <t>(Ask if they have had a stock out of medication for TB treatment and ART in the last 12 months.)</t>
    </r>
  </si>
  <si>
    <r>
      <t xml:space="preserve">Registers: </t>
    </r>
    <r>
      <rPr>
        <b/>
        <i/>
        <sz val="11"/>
        <rFont val="Calibri"/>
        <family val="2"/>
      </rPr>
      <t>Evaluator observes; if item not observed, ask HCW open-ended questions about item, not yes or no questions</t>
    </r>
    <r>
      <rPr>
        <sz val="11"/>
        <rFont val="Calibri"/>
        <family val="2"/>
      </rPr>
      <t> </t>
    </r>
  </si>
  <si>
    <t>(Sample charter that can be adapted for use in the evaluation.)</t>
  </si>
  <si>
    <r>
      <t>Reassessment Considerations</t>
    </r>
    <r>
      <rPr>
        <sz val="11"/>
        <color theme="1"/>
        <rFont val="Calibri"/>
        <family val="2"/>
      </rPr>
      <t> </t>
    </r>
  </si>
  <si>
    <t>Reassessment Considerations 
Following the conclusion of the evaluation and calculation of the final scores for each section, programs may require either a full re-evaluation of the TB site or targeted reassessment of specific components. The following considerations can guide scheduling of the next reassessment: 
•	If the component scores indicate different follow up intervals, the evaluator can, where feasible and within available budget and operational constraints, prioritize the shortest interval associated with the lowest-scoring component to protect patient safety and program continuity
•	When any component is rated as Poor (&lt;60%), consider planning a full site reassessment within 6 months and a targeted verification of corrective actions within 1-3 months. If budget, security, or access limit on-site assessment, consider using remote methods of evaluation until another on-site assessment can be completed. 
•	For mixed results (Good and Excellent), consider reassessing Good components within 6-11 months and then conduct a full site reassessment per National TB Program cycles.
•	If all components are Excellent (&gt;85%), consider scheduling the next full evaluation in 12-18 months.
•	Regardless of overall scores, if any critical deficiencies are found, for example stock out of TB medication, infection control breaches, or laboratory safety concerns, strongly suggest corrective actions and verification within 1-2 months</t>
  </si>
  <si>
    <t>Lab uses one result form (whether paper or electronic) per patient, with identification elements (patient name or identification number, age, sex, facility name), test type, and sample result  </t>
  </si>
  <si>
    <r>
      <t xml:space="preserve">Technician air-dries slides </t>
    </r>
    <r>
      <rPr>
        <i/>
        <sz val="11"/>
        <rFont val="Calibri"/>
        <family val="2"/>
      </rPr>
      <t>(Ask technicians about drying procedures; do not ask yes or no questions)</t>
    </r>
    <r>
      <rPr>
        <sz val="11"/>
        <rFont val="Calibri"/>
        <family val="2"/>
      </rPr>
      <t> </t>
    </r>
  </si>
  <si>
    <r>
      <t xml:space="preserve">Pediatric specimen collection: </t>
    </r>
    <r>
      <rPr>
        <b/>
        <i/>
        <sz val="11"/>
        <rFont val="Calibri"/>
        <family val="2"/>
      </rPr>
      <t>Evaluator asks staff;</t>
    </r>
    <r>
      <rPr>
        <b/>
        <sz val="11"/>
        <rFont val="Calibri"/>
        <family val="2"/>
      </rPr>
      <t xml:space="preserve">
</t>
    </r>
    <r>
      <rPr>
        <b/>
        <i/>
        <sz val="11"/>
        <rFont val="Calibri"/>
        <family val="2"/>
      </rPr>
      <t>if item not observed, ask staff open-ended questions about item, not yes or no questions</t>
    </r>
  </si>
  <si>
    <t>AFB slides are labeled permanently with identification number, patient’s name, or barcode </t>
  </si>
  <si>
    <t>HCW reminds patients to come to the clinic immediately if they have severe side effects, such as cola-colored urine, yellow eyes, or rash </t>
  </si>
  <si>
    <t>HCW provides patient treatment card at the first visit, complete follow-up documentation on subsequent visits  </t>
  </si>
  <si>
    <r>
      <t xml:space="preserve">Technician heat-fixes slides (with flame or slide warmer to 65-75°C </t>
    </r>
    <r>
      <rPr>
        <i/>
        <sz val="11"/>
        <rFont val="Calibri"/>
        <family val="2"/>
      </rPr>
      <t>(Ask technicians about heat-fixing procedures; do not ask yes or no questions)</t>
    </r>
    <r>
      <rPr>
        <sz val="11"/>
        <rFont val="Calibri"/>
        <family val="2"/>
      </rPr>
      <t> </t>
    </r>
  </si>
  <si>
    <r>
      <rPr>
        <b/>
        <sz val="11"/>
        <rFont val="Calibri"/>
        <family val="2"/>
      </rPr>
      <t>Explanation of Component 1</t>
    </r>
    <r>
      <rPr>
        <sz val="11"/>
        <rFont val="Calibri"/>
        <family val="2"/>
      </rPr>
      <t>: Laboratories form the foundation for diagnosing TB and can often be the first point of contact for people with presumptive TB. A well-functioning laboratory can play a crucial role in TB control. Some sites in refugee settings still use AFB smear microscopy for diagnosis, while others have transitioned to using GeneXpert for diagnosis, alongside smear microscopy for monitoring response to treatment. As a result, both modalities are included in the checklist below; site evaluators can review the modality(ies) used in a particular site.
For each item evaluated , in the column select “Present and adequate”, "Partially Present or In Progress," or "Not Present or Inadequate,"or “N/A or N/E" if "Not Applicable or Not Evaluated."  A score will automatically be assigned based on response chosen.[1]
Record any pertinent comment in the “Comments” column. </t>
    </r>
  </si>
  <si>
    <r>
      <t xml:space="preserve">GeneXpert instrument use[2]: </t>
    </r>
    <r>
      <rPr>
        <b/>
        <i/>
        <sz val="11"/>
        <rFont val="Calibri"/>
        <family val="2"/>
      </rPr>
      <t>Evaluator observes;
if item not observed, ask staff open-ended questions about item, not yes or no questions </t>
    </r>
    <r>
      <rPr>
        <sz val="11"/>
        <rFont val="Calibri"/>
        <family val="2"/>
      </rPr>
      <t> </t>
    </r>
  </si>
  <si>
    <t>[2] Practical Guide to Implementing a Quality Assurance System for Xpert MTB/RIF Testing | Stop TB Partnership</t>
  </si>
  <si>
    <t>For people with TB disease, evaluator should try to observe health care workers interacting with patients in the intensive phase and at the beginning of and during the continuation phase of treatment. This tool should be used in combination with the clinical encounter evaluation tool (Component 3), as items are not repeated between the two.
For each item evaluated , in the column select “Present and adequate”, "Partially Present or In Progress," or "Not Present or Inadequate,"or “N/A or N/E" if "Not Applicable or Not Evaluated."  A score will automatically be assigned based on response chosen.[1]
Record any pertinent comment in the “Comments” column. </t>
  </si>
  <si>
    <t>HCW asks new patients about any known history of TB exposure</t>
  </si>
  <si>
    <r>
      <t xml:space="preserve">Clinic Infection Control: </t>
    </r>
    <r>
      <rPr>
        <b/>
        <i/>
        <sz val="11"/>
        <rFont val="Calibri"/>
        <family val="2"/>
      </rPr>
      <t>Evaluator observes; 
if item not observed, ask HCW open-ended questions about item, not yes or no questions</t>
    </r>
    <r>
      <rPr>
        <sz val="11"/>
        <rFont val="Calibri"/>
        <family val="2"/>
      </rPr>
      <t> </t>
    </r>
  </si>
  <si>
    <t>For each item evaluated , in the column select “Present and adequate”, "Partially Present or In Progress," or "Not Present or Inadequate,"or “N/A or N/E" if "Not Applicable or Not Evaluated."  A score will automatically be assigned based on response chosen.[1]
Record any pertinent comment in the “Comments” column. </t>
  </si>
  <si>
    <t>Diagnostic algorithms of the site (in accordance with NTP policies) are displayed[2] </t>
  </si>
  <si>
    <t>HCW knows the intensive phase and continuation phase medications given for first line treatment (aligned with WHO and/or national guidelines) [3]</t>
  </si>
  <si>
    <t>[3] WHO consolidated guidelines on tuberculosis: module 4: treatment: drug-susceptible tuberculosis treatment</t>
  </si>
  <si>
    <t>HCW has access to or knows the treatment guidelines for MDR-TB, including need to modify treatment regimen (aligned with WHO and/or national guidelines)[4]</t>
  </si>
  <si>
    <t>HCW knows to repeat sputum samples for follow up of smear-positive pulmonary TB at established intervals (per WHO guidelines and/or national guidelines)[3]</t>
  </si>
  <si>
    <t>[4] WHO consolidated guidelines on tuberculosis. Module 4: treatment - drug-resistant tuberculosis treatment, 2022 update</t>
  </si>
  <si>
    <t>HCW offers TPT per WHO or national guidelines[5], to household/close contacts, especially children &lt;5 years old and people living with HIV with exposure to a bacteriologically-confirmed case </t>
  </si>
  <si>
    <t>[5] WHO consolidated guidelines on tuberculosis: tuberculosis preventive treatment</t>
  </si>
  <si>
    <t>Reporting, monitoring, and evaluation: Evaluator observes;
 if item not observed, ask HCW open-ended questions about item, not yes or no questions</t>
  </si>
  <si>
    <r>
      <t>Site does not use expired drugs </t>
    </r>
    <r>
      <rPr>
        <i/>
        <sz val="11"/>
        <rFont val="Calibri"/>
        <family val="2"/>
      </rPr>
      <t>(Evaluator checks all lots available in the clinic)</t>
    </r>
  </si>
  <si>
    <t xml:space="preserve">[3] Definitions and reporting framework for tuberculosis – 2013 revision (updated December 2014 and January 2020) (who.int) </t>
  </si>
  <si>
    <t>Site can generate program indicators (indicators of service performance and service coverage) for monitoring and evaluation, in alignment with those in Annex 6 of Tuberculosis prevention and care among refugees and other populations in humanitarian settings: an interagency field guide [2]</t>
  </si>
  <si>
    <t xml:space="preserve">Site’s indicator of “Lost to Follow-Up among TB cases on treatment” (i.e., the proportion of TB cases on treatment who did not start treatment or whose treatment was interrupted for two consecutive months)[14] is &lt;10% each quarter over previous four quarters  </t>
  </si>
  <si>
    <t>Xpert MTB/RIF test kits are in-date, labeled with receive date, and stored between 2 and 28°C </t>
  </si>
  <si>
    <t>Site can generate monthly or quarterly TB patient registration/enrollment reports by age, sex, and TB patient type—pulmonary/extrapulmonary, bacteriologically confirmed or clinically diagnosed</t>
  </si>
  <si>
    <r>
      <t>COMPONENT 1: LABORATORY SERVICES</t>
    </r>
    <r>
      <rPr>
        <sz val="13"/>
        <color rgb="FFED0000"/>
        <rFont val="Calibri"/>
        <family val="2"/>
      </rPr>
      <t> </t>
    </r>
  </si>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</sst>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1" x14ac:knownFonts="1">
    <font>
      <sz val="11"/>
      <color theme="1"/>
      <name val="Corbel"/>
      <family val="2"/>
      <scheme val="minor"/>
    </font>
    <font>
      <b/>
      <sz val="16"/>
      <name val="Calibri"/>
      <family val="2"/>
    </font>
    <font>
      <b/>
      <sz val="11"/>
      <name val="Calibri"/>
      <family val="2"/>
    </font>
    <font>
      <sz val="11"/>
      <name val="Calibri"/>
      <family val="2"/>
    </font>
    <font>
      <vertAlign val="superscript"/>
      <sz val="8.5"/>
      <name val="Calibri"/>
      <family val="2"/>
    </font>
    <font>
      <i/>
      <sz val="11"/>
      <name val="Calibri"/>
      <family val="2"/>
    </font>
    <font>
      <u/>
      <sz val="11"/>
      <color rgb="FFD13438"/>
      <name val="Calibri"/>
      <family val="2"/>
    </font>
    <font>
      <b/>
      <sz val="11"/>
      <color rgb="FFFFFFFF"/>
      <name val="Calibri"/>
      <family val="2"/>
    </font>
    <font>
      <sz val="11"/>
      <color rgb="FFFFFFFF"/>
      <name val="Calibri"/>
      <family val="2"/>
    </font>
    <font>
      <b/>
      <i/>
      <sz val="11"/>
      <name val="Calibri"/>
      <family val="2"/>
    </font>
    <font>
      <b/>
      <sz val="12"/>
      <color rgb="FFFFFFFF"/>
      <name val="Calibri"/>
      <family val="2"/>
    </font>
    <font>
      <sz val="12"/>
      <color rgb="FFFFFFFF"/>
      <name val="Calibri"/>
      <family val="2"/>
    </font>
    <font>
      <sz val="12"/>
      <name val="Calibri"/>
      <family val="2"/>
    </font>
    <font>
      <strike/>
      <sz val="11"/>
      <color rgb="FFD13438"/>
      <name val="Calibri"/>
      <family val="2"/>
    </font>
    <font>
      <sz val="10"/>
      <name val="Calibri"/>
      <family val="2"/>
    </font>
    <font>
      <sz val="14"/>
      <name val="Calibri"/>
      <family val="2"/>
    </font>
    <font>
      <b/>
      <sz val="13"/>
      <color rgb="FF4472C4"/>
      <name val="Calibri"/>
      <family val="2"/>
    </font>
    <font>
      <sz val="13"/>
      <color rgb="FF4472C4"/>
      <name val="Calibri"/>
      <family val="2"/>
    </font>
    <font>
      <sz val="11"/>
      <color rgb="FF000000"/>
      <name val="Calibri"/>
      <family val="2"/>
    </font>
    <font>
      <b/>
      <sz val="13"/>
      <name val="Calibri"/>
      <family val="2"/>
    </font>
    <font>
      <sz val="13"/>
      <name val="Calibri"/>
      <family val="2"/>
    </font>
    <font>
      <sz val="11.5"/>
      <name val="Calibri"/>
      <family val="2"/>
    </font>
    <font>
      <sz val="11"/>
      <color rgb="FF1F3763"/>
      <name val="Calibri"/>
      <family val="2"/>
    </font>
    <font>
      <sz val="11"/>
      <name val="Times New Roman"/>
      <family val="1"/>
    </font>
    <font>
      <sz val="11"/>
      <name val="Arial"/>
      <family val="2"/>
    </font>
    <font>
      <b/>
      <sz val="11"/>
      <name val="Times New Roman"/>
      <family val="1"/>
    </font>
    <font>
      <b/>
      <sz val="9"/>
      <name val="Times New Roman"/>
      <family val="1"/>
    </font>
    <font>
      <sz val="9"/>
      <name val="Times New Roman"/>
      <family val="1"/>
    </font>
    <font>
      <sz val="10"/>
      <name val="Times New Roman"/>
      <family val="1"/>
    </font>
    <font>
      <sz val="13"/>
      <name val="Times New Roman"/>
      <family val="1"/>
    </font>
    <font>
      <sz val="12"/>
      <name val="Times New Roman"/>
      <family val="1"/>
    </font>
    <font>
      <sz val="11"/>
      <color theme="1"/>
      <name val="Corbel"/>
      <family val="2"/>
      <scheme val="minor"/>
    </font>
    <font>
      <b/>
      <sz val="18"/>
      <color rgb="FF000000"/>
      <name val="Times New Roman"/>
      <family val="1"/>
    </font>
    <font>
      <b/>
      <sz val="11"/>
      <color rgb="FF000000"/>
      <name val="Calibri"/>
      <family val="2"/>
    </font>
    <font>
      <sz val="11"/>
      <color theme="1"/>
      <name val="Times New Roman"/>
      <family val="1"/>
    </font>
    <font>
      <sz val="11"/>
      <color theme="1"/>
      <name val="Calibri"/>
      <family val="2"/>
    </font>
    <font>
      <sz val="10"/>
      <color theme="1"/>
      <name val="Times New Roman"/>
      <family val="1"/>
    </font>
    <font>
      <vertAlign val="superscript"/>
      <sz val="10"/>
      <color theme="1"/>
      <name val="Times New Roman"/>
      <family val="1"/>
    </font>
    <font>
      <u/>
      <sz val="11"/>
      <color theme="10"/>
      <name val="Corbel"/>
      <family val="2"/>
      <scheme val="minor"/>
    </font>
    <font>
      <b/>
      <sz val="11"/>
      <color theme="1"/>
      <name val="Calibri"/>
      <family val="2"/>
    </font>
    <font>
      <u/>
      <sz val="10"/>
      <color theme="10"/>
      <name val="Corbel"/>
      <family val="2"/>
      <scheme val="minor"/>
    </font>
    <font>
      <i/>
      <sz val="11"/>
      <color rgb="FF000000"/>
      <name val="Calibri"/>
      <family val="2"/>
    </font>
    <font>
      <b/>
      <sz val="11"/>
      <color theme="0"/>
      <name val="Calibri"/>
      <family val="2"/>
    </font>
    <font>
      <b/>
      <sz val="12"/>
      <color theme="0"/>
      <name val="Calibri"/>
      <family val="2"/>
    </font>
    <font>
      <vertAlign val="superscript"/>
      <sz val="11"/>
      <color theme="1"/>
      <name val="Times New Roman"/>
      <family val="1"/>
    </font>
    <font>
      <b/>
      <sz val="11"/>
      <color rgb="FFFF0000"/>
      <name val="Calibri"/>
      <family val="2"/>
    </font>
    <font>
      <b/>
      <sz val="13"/>
      <color rgb="FFED0000"/>
      <name val="Calibri"/>
      <family val="2"/>
    </font>
    <font>
      <sz val="13"/>
      <color rgb="FFED0000"/>
      <name val="Calibri"/>
      <family val="2"/>
    </font>
    <font>
      <b/>
      <sz val="13"/>
      <color theme="6" tint="-0.499984740745262"/>
      <name val="Calibri"/>
      <family val="2"/>
    </font>
    <font>
      <i/>
      <sz val="12"/>
      <color theme="1"/>
      <name val="Calibri"/>
      <family val="2"/>
    </font>
    <font>
      <b/>
      <sz val="16"/>
      <color rgb="FF1F3763"/>
      <name val="Calibri Light"/>
      <family val="2"/>
    </font>
  </fonts>
  <fills count="12">
    <fill>
      <patternFill patternType="none"/>
    </fill>
    <fill>
      <patternFill patternType="gray125"/>
    </fill>
    <fill>
      <patternFill patternType="solid">
        <fgColor rgb="FFC00000"/>
        <bgColor indexed="64"/>
      </patternFill>
    </fill>
    <fill>
      <patternFill patternType="solid">
        <fgColor rgb="FFE7E6E6"/>
        <bgColor indexed="64"/>
      </patternFill>
    </fill>
    <fill>
      <patternFill patternType="solid">
        <fgColor rgb="FF4472C4"/>
        <bgColor indexed="64"/>
      </patternFill>
    </fill>
    <fill>
      <patternFill patternType="solid">
        <fgColor rgb="FFC0C0C0"/>
        <bgColor indexed="64"/>
      </patternFill>
    </fill>
    <fill>
      <patternFill patternType="solid">
        <fgColor rgb="FFE7E7E7"/>
        <bgColor indexed="64"/>
      </patternFill>
    </fill>
    <fill>
      <patternFill patternType="solid">
        <fgColor rgb="FFDADADA"/>
        <bgColor indexed="64"/>
      </patternFill>
    </fill>
    <fill>
      <patternFill patternType="solid">
        <fgColor rgb="FFA6A6A6"/>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499984740745262"/>
        <bgColor indexed="64"/>
      </patternFill>
    </fill>
  </fills>
  <borders count="32">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diagonal/>
    </border>
  </borders>
  <cellStyleXfs count="3">
    <xf numFmtId="0" fontId="0" fillId="0" borderId="0"/>
    <xf numFmtId="9" fontId="31" fillId="0" borderId="0" applyFont="0" applyFill="0" applyBorder="0" applyAlignment="0" applyProtection="0"/>
    <xf numFmtId="0" fontId="38" fillId="0" borderId="0" applyNumberFormat="0" applyFill="0" applyBorder="0" applyAlignment="0" applyProtection="0"/>
  </cellStyleXfs>
  <cellXfs count="171">
    <xf numFmtId="0" fontId="0" fillId="0" borderId="0" xfId="0"/>
    <xf numFmtId="0" fontId="0" fillId="0" borderId="0" xfId="0" applyAlignment="1">
      <alignment horizontal="center"/>
    </xf>
    <xf numFmtId="0" fontId="15" fillId="0" borderId="0" xfId="0" applyFont="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indent="2"/>
    </xf>
    <xf numFmtId="0" fontId="28" fillId="0" borderId="0" xfId="0" applyFont="1" applyAlignment="1">
      <alignment horizontal="left" vertical="center" wrapText="1"/>
    </xf>
    <xf numFmtId="0" fontId="29" fillId="0" borderId="0" xfId="0" applyFont="1" applyAlignment="1">
      <alignment horizontal="lef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6"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2" fillId="0" borderId="15" xfId="0" applyFont="1" applyBorder="1" applyAlignment="1">
      <alignment horizontal="center" vertical="center" wrapText="1"/>
    </xf>
    <xf numFmtId="0" fontId="0" fillId="0" borderId="16" xfId="0" applyBorder="1"/>
    <xf numFmtId="0" fontId="33" fillId="0" borderId="16" xfId="0" applyFont="1" applyBorder="1" applyAlignment="1">
      <alignment vertical="center" wrapText="1"/>
    </xf>
    <xf numFmtId="0" fontId="18" fillId="0" borderId="16" xfId="0" applyFont="1" applyBorder="1"/>
    <xf numFmtId="0" fontId="18" fillId="0" borderId="16" xfId="0" applyFont="1" applyBorder="1" applyAlignment="1">
      <alignment vertical="center" wrapText="1"/>
    </xf>
    <xf numFmtId="0" fontId="7" fillId="2" borderId="18" xfId="0" applyFont="1" applyFill="1" applyBorder="1" applyAlignment="1">
      <alignment horizontal="center" vertical="center" wrapText="1"/>
    </xf>
    <xf numFmtId="0" fontId="0" fillId="0" borderId="0" xfId="0" applyAlignment="1">
      <alignment horizontal="left"/>
    </xf>
    <xf numFmtId="9" fontId="0" fillId="0" borderId="0" xfId="1" applyFont="1" applyAlignment="1">
      <alignment horizontal="center"/>
    </xf>
    <xf numFmtId="0" fontId="22" fillId="0" borderId="2" xfId="0" applyFont="1" applyBorder="1" applyAlignment="1">
      <alignment vertical="center" wrapText="1"/>
    </xf>
    <xf numFmtId="164" fontId="3" fillId="0" borderId="2" xfId="0" applyNumberFormat="1" applyFont="1" applyBorder="1" applyAlignment="1">
      <alignment horizontal="left" vertical="center" wrapText="1"/>
    </xf>
    <xf numFmtId="0" fontId="0" fillId="0" borderId="2" xfId="0" applyBorder="1"/>
    <xf numFmtId="9" fontId="0" fillId="0" borderId="2" xfId="1" applyFont="1" applyBorder="1" applyAlignment="1">
      <alignment horizontal="center"/>
    </xf>
    <xf numFmtId="0" fontId="0" fillId="0" borderId="0" xfId="0" applyAlignment="1">
      <alignment horizontal="right"/>
    </xf>
    <xf numFmtId="0" fontId="7" fillId="2" borderId="2" xfId="0" applyFont="1" applyFill="1" applyBorder="1" applyAlignment="1">
      <alignment horizontal="right" vertical="center" wrapText="1"/>
    </xf>
    <xf numFmtId="0" fontId="0" fillId="0" borderId="2" xfId="0" applyBorder="1" applyAlignment="1">
      <alignment horizontal="right"/>
    </xf>
    <xf numFmtId="0" fontId="7" fillId="2" borderId="0" xfId="0" applyFont="1" applyFill="1" applyAlignment="1">
      <alignment horizontal="center" vertical="center" wrapText="1"/>
    </xf>
    <xf numFmtId="0" fontId="0" fillId="0" borderId="11" xfId="0" applyBorder="1"/>
    <xf numFmtId="0" fontId="0" fillId="0" borderId="13" xfId="0" applyBorder="1"/>
    <xf numFmtId="164" fontId="3" fillId="0" borderId="19" xfId="0" applyNumberFormat="1" applyFont="1" applyBorder="1" applyAlignment="1">
      <alignment horizontal="left" vertical="center" wrapText="1"/>
    </xf>
    <xf numFmtId="9" fontId="0" fillId="0" borderId="10" xfId="1" applyFont="1" applyBorder="1"/>
    <xf numFmtId="0" fontId="3" fillId="0" borderId="0" xfId="0" applyFont="1" applyAlignment="1">
      <alignment vertical="center" wrapText="1"/>
    </xf>
    <xf numFmtId="0" fontId="3" fillId="9" borderId="2" xfId="0" applyFont="1" applyFill="1" applyBorder="1" applyAlignment="1">
      <alignment horizontal="left" vertical="center" wrapText="1"/>
    </xf>
    <xf numFmtId="0" fontId="0" fillId="0" borderId="5" xfId="0" applyBorder="1"/>
    <xf numFmtId="165" fontId="3" fillId="0" borderId="2" xfId="0" applyNumberFormat="1" applyFont="1" applyBorder="1" applyAlignment="1">
      <alignment horizontal="left" vertical="center" wrapText="1"/>
    </xf>
    <xf numFmtId="0" fontId="3" fillId="0" borderId="2" xfId="0" applyFont="1" applyBorder="1" applyAlignment="1">
      <alignment horizontal="left" vertical="top" wrapText="1"/>
    </xf>
    <xf numFmtId="0" fontId="38" fillId="0" borderId="0" xfId="2" applyAlignment="1">
      <alignment vertical="center"/>
    </xf>
    <xf numFmtId="0" fontId="37" fillId="0" borderId="0" xfId="0" applyFont="1" applyAlignment="1">
      <alignment vertical="center"/>
    </xf>
    <xf numFmtId="0" fontId="39" fillId="0" borderId="16" xfId="0" applyFont="1" applyBorder="1" applyAlignment="1">
      <alignment vertical="center"/>
    </xf>
    <xf numFmtId="0" fontId="40" fillId="0" borderId="0" xfId="2" applyFont="1" applyBorder="1" applyAlignment="1">
      <alignment horizontal="left" vertical="center" wrapText="1"/>
    </xf>
    <xf numFmtId="0" fontId="39" fillId="0" borderId="23" xfId="0" applyFont="1" applyBorder="1" applyAlignment="1">
      <alignment horizontal="center" vertical="center" wrapText="1"/>
    </xf>
    <xf numFmtId="0" fontId="39" fillId="0" borderId="24" xfId="0" applyFont="1" applyBorder="1" applyAlignment="1">
      <alignment horizontal="center" vertical="center" wrapText="1"/>
    </xf>
    <xf numFmtId="0" fontId="35" fillId="0" borderId="17" xfId="0" applyFont="1" applyBorder="1" applyAlignment="1">
      <alignment vertical="center" wrapText="1"/>
    </xf>
    <xf numFmtId="0" fontId="35" fillId="0" borderId="21" xfId="0" applyFont="1" applyBorder="1" applyAlignment="1">
      <alignment vertical="center" wrapText="1"/>
    </xf>
    <xf numFmtId="0" fontId="35" fillId="0" borderId="0" xfId="0" applyFont="1" applyAlignment="1">
      <alignment vertical="center" wrapText="1"/>
    </xf>
    <xf numFmtId="0" fontId="0" fillId="0" borderId="9" xfId="0" applyBorder="1"/>
    <xf numFmtId="9" fontId="0" fillId="0" borderId="9" xfId="1" applyFont="1" applyBorder="1" applyAlignment="1">
      <alignment horizontal="center"/>
    </xf>
    <xf numFmtId="0" fontId="39" fillId="0" borderId="26" xfId="0" applyFont="1" applyBorder="1" applyAlignment="1">
      <alignment horizontal="center" vertical="center" wrapText="1"/>
    </xf>
    <xf numFmtId="0" fontId="35" fillId="0" borderId="27" xfId="0" applyFont="1" applyBorder="1" applyAlignment="1">
      <alignment horizontal="center" vertical="center" wrapText="1"/>
    </xf>
    <xf numFmtId="9" fontId="0" fillId="0" borderId="0" xfId="1" applyFont="1" applyBorder="1" applyAlignment="1">
      <alignment horizontal="center"/>
    </xf>
    <xf numFmtId="0" fontId="39" fillId="0" borderId="17" xfId="0" applyFont="1" applyBorder="1" applyAlignment="1">
      <alignment horizontal="center" vertical="center" wrapText="1"/>
    </xf>
    <xf numFmtId="0" fontId="39" fillId="0" borderId="21" xfId="0" applyFont="1" applyBorder="1" applyAlignment="1">
      <alignment horizontal="center" vertical="center" wrapText="1"/>
    </xf>
    <xf numFmtId="0" fontId="35" fillId="0" borderId="17" xfId="0" applyFont="1" applyBorder="1" applyAlignment="1">
      <alignment horizontal="center" vertical="center" wrapText="1"/>
    </xf>
    <xf numFmtId="9" fontId="0" fillId="0" borderId="9" xfId="1" applyFont="1" applyBorder="1"/>
    <xf numFmtId="0" fontId="35" fillId="0" borderId="0" xfId="0" applyFont="1" applyAlignment="1">
      <alignment horizontal="center" vertical="center" wrapText="1"/>
    </xf>
    <xf numFmtId="0" fontId="38" fillId="0" borderId="0" xfId="2"/>
    <xf numFmtId="0" fontId="44" fillId="0" borderId="0" xfId="0" applyFont="1"/>
    <xf numFmtId="0" fontId="0" fillId="0" borderId="15" xfId="0" applyBorder="1"/>
    <xf numFmtId="0" fontId="35" fillId="0" borderId="16" xfId="0" applyFont="1" applyBorder="1" applyAlignment="1">
      <alignment vertical="center"/>
    </xf>
    <xf numFmtId="0" fontId="35" fillId="0" borderId="16" xfId="0" applyFont="1" applyBorder="1" applyAlignment="1">
      <alignment horizontal="left" vertical="center" indent="1"/>
    </xf>
    <xf numFmtId="0" fontId="35" fillId="0" borderId="16" xfId="0" applyFont="1" applyBorder="1" applyAlignment="1">
      <alignment horizontal="left" vertical="center" wrapText="1" indent="1"/>
    </xf>
    <xf numFmtId="0" fontId="35" fillId="0" borderId="16" xfId="0" applyFont="1" applyBorder="1" applyAlignment="1">
      <alignment vertical="center" wrapText="1"/>
    </xf>
    <xf numFmtId="0" fontId="35" fillId="0" borderId="16" xfId="0" applyFont="1" applyBorder="1" applyAlignment="1">
      <alignment wrapText="1"/>
    </xf>
    <xf numFmtId="0" fontId="0" fillId="0" borderId="2" xfId="0" applyBorder="1" applyAlignment="1">
      <alignment horizontal="center"/>
    </xf>
    <xf numFmtId="0" fontId="3" fillId="0" borderId="6"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2" fillId="2" borderId="20" xfId="0" applyFont="1" applyFill="1" applyBorder="1" applyAlignment="1">
      <alignment horizont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2" fillId="0" borderId="2" xfId="0" applyFont="1" applyBorder="1" applyAlignment="1">
      <alignment horizontal="center" vertical="center" wrapText="1"/>
    </xf>
    <xf numFmtId="0" fontId="0" fillId="0" borderId="2" xfId="0" applyBorder="1" applyAlignment="1">
      <alignment horizont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16" fillId="0" borderId="0" xfId="0" applyFont="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 fillId="10" borderId="29"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9" fillId="0" borderId="0" xfId="0" applyFont="1" applyAlignment="1">
      <alignment horizontal="center" vertical="center" wrapText="1"/>
    </xf>
    <xf numFmtId="0" fontId="2" fillId="8" borderId="1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9" fillId="0" borderId="15" xfId="0" applyFont="1" applyBorder="1" applyAlignment="1">
      <alignment vertical="center"/>
    </xf>
    <xf numFmtId="0" fontId="14"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39"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2" fillId="0" borderId="2" xfId="0" applyFont="1" applyBorder="1" applyAlignment="1">
      <alignment horizontal="left" vertical="center" wrapText="1"/>
    </xf>
    <xf numFmtId="0" fontId="0" fillId="0" borderId="10" xfId="0" applyBorder="1"/>
    <xf numFmtId="0" fontId="0" fillId="0" borderId="8" xfId="0" applyBorder="1"/>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2" xfId="0" applyFont="1" applyBorder="1" applyAlignment="1">
      <alignment horizontal="left"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9" borderId="1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6" fillId="0" borderId="0" xfId="0" applyFont="1" applyAlignment="1">
      <alignment horizontal="center" vertical="center" wrapText="1"/>
    </xf>
    <xf numFmtId="0" fontId="42" fillId="11" borderId="25" xfId="0" applyFont="1" applyFill="1" applyBorder="1" applyAlignment="1">
      <alignment horizontal="center"/>
    </xf>
    <xf numFmtId="0" fontId="42" fillId="11" borderId="28" xfId="0" applyFont="1" applyFill="1" applyBorder="1" applyAlignment="1">
      <alignment horizontal="center"/>
    </xf>
    <xf numFmtId="0" fontId="43" fillId="11" borderId="14" xfId="0" applyFont="1" applyFill="1" applyBorder="1" applyAlignment="1">
      <alignment horizontal="center" vertical="center" wrapText="1"/>
    </xf>
    <xf numFmtId="0" fontId="43" fillId="11" borderId="9"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8" fillId="0" borderId="0" xfId="0" applyFont="1" applyAlignment="1">
      <alignment horizontal="center" vertical="center" wrapText="1"/>
    </xf>
    <xf numFmtId="0" fontId="30" fillId="0" borderId="2" xfId="0" applyFont="1" applyBorder="1" applyAlignment="1">
      <alignment horizontal="left" vertical="center" wrapText="1"/>
    </xf>
    <xf numFmtId="0" fontId="28" fillId="0" borderId="0" xfId="0" applyFont="1" applyBorder="1" applyAlignment="1">
      <alignment horizontal="left" vertical="center" wrapText="1"/>
    </xf>
    <xf numFmtId="0" fontId="49" fillId="0" borderId="0" xfId="0" applyFont="1" applyAlignment="1">
      <alignment horizontal="center" vertical="center"/>
    </xf>
    <xf numFmtId="0" fontId="50" fillId="0" borderId="0" xfId="0" applyFont="1" applyAlignment="1">
      <alignment horizontal="center" vertical="center" wrapText="1"/>
    </xf>
  </cellXfs>
  <cellStyles count="3">
    <cellStyle name="Hyperlink" xfId="2" builtinId="8"/>
    <cellStyle name="Normal" xfId="0" builtinId="0"/>
    <cellStyle name="Percent" xfId="1" builtinId="5"/>
  </cellStyles>
  <dxfs count="122">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14996795556505021"/>
        </patternFill>
      </fill>
    </dxf>
    <dxf>
      <fill>
        <patternFill>
          <bgColor rgb="FFFF5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14996795556505021"/>
        </patternFill>
      </fill>
    </dxf>
    <dxf>
      <fill>
        <patternFill>
          <bgColor rgb="FFFF5050"/>
        </patternFill>
      </fill>
    </dxf>
    <dxf>
      <fill>
        <patternFill>
          <bgColor rgb="FF00B050"/>
        </patternFill>
      </fill>
    </dxf>
    <dxf>
      <fill>
        <patternFill>
          <bgColor rgb="FFC00000"/>
        </patternFill>
      </fill>
    </dxf>
    <dxf>
      <fill>
        <patternFill>
          <bgColor rgb="FFFFFF0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s>
  <tableStyles count="0" defaultTableStyle="TableStyleMedium2" defaultPivotStyle="PivotStyleLight16"/>
  <colors>
    <mruColors>
      <color rgb="FFCC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Banded">
  <a:themeElements>
    <a:clrScheme name="Banded">
      <a:dk1>
        <a:srgbClr val="2C2C2C"/>
      </a:dk1>
      <a:lt1>
        <a:srgbClr val="FFFFFF"/>
      </a:lt1>
      <a:dk2>
        <a:srgbClr val="099BDD"/>
      </a:dk2>
      <a:lt2>
        <a:srgbClr val="F2F2F2"/>
      </a:lt2>
      <a:accent1>
        <a:srgbClr val="FFC000"/>
      </a:accent1>
      <a:accent2>
        <a:srgbClr val="A5D028"/>
      </a:accent2>
      <a:accent3>
        <a:srgbClr val="08CC78"/>
      </a:accent3>
      <a:accent4>
        <a:srgbClr val="F24099"/>
      </a:accent4>
      <a:accent5>
        <a:srgbClr val="828288"/>
      </a:accent5>
      <a:accent6>
        <a:srgbClr val="F56617"/>
      </a:accent6>
      <a:hlink>
        <a:srgbClr val="005DBA"/>
      </a:hlink>
      <a:folHlink>
        <a:srgbClr val="6C606A"/>
      </a:folHlink>
    </a:clrScheme>
    <a:fontScheme name="Banded">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Banded">
      <a:fillStyleLst>
        <a:solidFill>
          <a:schemeClr val="phClr"/>
        </a:solidFill>
        <a:gradFill rotWithShape="1">
          <a:gsLst>
            <a:gs pos="0">
              <a:schemeClr val="phClr">
                <a:tint val="65000"/>
                <a:satMod val="120000"/>
                <a:lumMod val="107000"/>
              </a:schemeClr>
            </a:gs>
            <a:gs pos="50000">
              <a:schemeClr val="phClr">
                <a:tint val="70000"/>
                <a:satMod val="124000"/>
                <a:lumMod val="103000"/>
              </a:schemeClr>
            </a:gs>
            <a:gs pos="100000">
              <a:schemeClr val="phClr">
                <a:tint val="85000"/>
                <a:satMod val="120000"/>
                <a:lumMod val="100000"/>
              </a:schemeClr>
            </a:gs>
          </a:gsLst>
          <a:lin ang="5400000" scaled="0"/>
        </a:gradFill>
        <a:gradFill rotWithShape="1">
          <a:gsLst>
            <a:gs pos="0">
              <a:schemeClr val="phClr">
                <a:tint val="85000"/>
                <a:shade val="98000"/>
                <a:satMod val="110000"/>
                <a:lumMod val="103000"/>
              </a:schemeClr>
            </a:gs>
            <a:gs pos="50000">
              <a:schemeClr val="phClr">
                <a:shade val="85000"/>
                <a:satMod val="105000"/>
                <a:lumMod val="100000"/>
              </a:schemeClr>
            </a:gs>
            <a:gs pos="100000">
              <a:schemeClr val="phClr">
                <a:shade val="60000"/>
                <a:satMod val="12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15875" dir="5400000" algn="ctr" rotWithShape="0">
              <a:srgbClr val="000000">
                <a:alpha val="68000"/>
              </a:srgbClr>
            </a:outerShdw>
          </a:effectLst>
        </a:effectStyle>
        <a:effectStyle>
          <a:effectLst>
            <a:outerShdw blurRad="88900" dist="27940" dir="5400000" algn="ctr" rotWithShape="0">
              <a:srgbClr val="000000">
                <a:alpha val="63000"/>
              </a:srgbClr>
            </a:outerShdw>
          </a:effectLst>
        </a:effectStyle>
      </a:effectStyleLst>
      <a:bgFillStyleLst>
        <a:solidFill>
          <a:schemeClr val="phClr"/>
        </a:solidFill>
        <a:blipFill rotWithShape="1">
          <a:blip xmlns:r="http://schemas.openxmlformats.org/officeDocument/2006/relationships" r:embed="rId1">
            <a:duotone>
              <a:schemeClr val="phClr"/>
              <a:schemeClr val="phClr">
                <a:shade val="91000"/>
                <a:satMod val="105000"/>
              </a:schemeClr>
            </a:duotone>
          </a:blip>
          <a:tile tx="0" ty="0" sx="100000" sy="100000" flip="none" algn="tl"/>
        </a:blipFill>
        <a:gradFill rotWithShape="1">
          <a:gsLst>
            <a:gs pos="0">
              <a:schemeClr val="phClr">
                <a:tint val="100000"/>
                <a:shade val="0"/>
                <a:satMod val="100000"/>
              </a:schemeClr>
            </a:gs>
            <a:gs pos="100000">
              <a:schemeClr val="phClr">
                <a:shade val="100000"/>
                <a:satMod val="100000"/>
              </a:schemeClr>
            </a:gs>
          </a:gsLst>
          <a:lin ang="5400000" scaled="0"/>
        </a:gradFill>
      </a:bgFillStyleLst>
    </a:fmtScheme>
  </a:themeElements>
  <a:objectDefaults/>
  <a:extraClrSchemeLst/>
  <a:extLst>
    <a:ext uri="{05A4C25C-085E-4340-85A3-A5531E510DB2}">
      <thm15:themeFamily xmlns:thm15="http://schemas.microsoft.com/office/thememl/2012/main" name="Banded" id="{98DFF888-2449-4D28-977C-6306C017633E}" vid="{9792607F-9579-4224-82FF-9C88C3E1E53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ho.int/publications/i/item/9789240042087" TargetMode="External"/><Relationship Id="rId1" Type="http://schemas.openxmlformats.org/officeDocument/2006/relationships/hyperlink" Target="https://www.who.int/publications/i/item/WHO-HTM-TB-2015.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toptb.org/working-group-pages/practical-guide-to-implementing-quality-assurance-system-xpert-mtbrif-testing"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who.int/publications/i/item/9789240042087" TargetMode="External"/><Relationship Id="rId2" Type="http://schemas.openxmlformats.org/officeDocument/2006/relationships/hyperlink" Target="https://www.who.int/publications/i/item/9789240063129" TargetMode="External"/><Relationship Id="rId1" Type="http://schemas.openxmlformats.org/officeDocument/2006/relationships/hyperlink" Target="https://iris.who.int/bitstream/handle/10665/331525/9789240002906-eng.pdf" TargetMode="External"/><Relationship Id="rId5" Type="http://schemas.openxmlformats.org/officeDocument/2006/relationships/printerSettings" Target="../printerSettings/printerSettings4.bin"/><Relationship Id="rId4" Type="http://schemas.openxmlformats.org/officeDocument/2006/relationships/hyperlink" Target="https://www.who.int/publications/i/item/9789240048126"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iris.who.int/bitstream/handle/10665/79199/9789241505345_eng.pdf?sequence=1" TargetMode="External"/><Relationship Id="rId1" Type="http://schemas.openxmlformats.org/officeDocument/2006/relationships/hyperlink" Target="https://www.who.int/publications/i/item/97892400420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23BF-2715-4F82-9C65-963A4D8B3594}">
  <sheetPr codeName="Sheet2"/>
  <dimension ref="A1:A17"/>
  <sheetViews>
    <sheetView showGridLines="0" tabSelected="1" zoomScaleNormal="100" workbookViewId="0">
      <selection activeCell="F6" sqref="F6"/>
    </sheetView>
  </sheetViews>
  <sheetFormatPr defaultRowHeight="15" x14ac:dyDescent="0.25"/>
  <cols>
    <col min="1" max="1" width="103.375" customWidth="1"/>
  </cols>
  <sheetData>
    <row r="1" spans="1:1" ht="21" x14ac:dyDescent="0.25">
      <c r="A1" s="18" t="s">
        <v>0</v>
      </c>
    </row>
    <row r="2" spans="1:1" x14ac:dyDescent="0.25">
      <c r="A2" s="19" t="s">
        <v>280</v>
      </c>
    </row>
    <row r="3" spans="1:1" x14ac:dyDescent="0.25">
      <c r="A3" s="20"/>
    </row>
    <row r="4" spans="1:1" ht="30" x14ac:dyDescent="0.25">
      <c r="A4" s="20" t="s">
        <v>1</v>
      </c>
    </row>
    <row r="5" spans="1:1" x14ac:dyDescent="0.25">
      <c r="A5" s="20"/>
    </row>
    <row r="6" spans="1:1" ht="120" x14ac:dyDescent="0.25">
      <c r="A6" s="20" t="s">
        <v>281</v>
      </c>
    </row>
    <row r="7" spans="1:1" x14ac:dyDescent="0.25">
      <c r="A7" s="20"/>
    </row>
    <row r="8" spans="1:1" ht="120" x14ac:dyDescent="0.25">
      <c r="A8" s="20" t="s">
        <v>282</v>
      </c>
    </row>
    <row r="9" spans="1:1" x14ac:dyDescent="0.25">
      <c r="A9" s="23"/>
    </row>
    <row r="10" spans="1:1" x14ac:dyDescent="0.25">
      <c r="A10" s="49" t="s">
        <v>246</v>
      </c>
    </row>
    <row r="11" spans="1:1" x14ac:dyDescent="0.25">
      <c r="A11" s="23"/>
    </row>
    <row r="12" spans="1:1" ht="105.75" thickBot="1" x14ac:dyDescent="0.3">
      <c r="A12" s="21" t="s">
        <v>283</v>
      </c>
    </row>
    <row r="13" spans="1:1" x14ac:dyDescent="0.25">
      <c r="A13" s="12"/>
    </row>
    <row r="16" spans="1:1" x14ac:dyDescent="0.25">
      <c r="A16" s="50" t="s">
        <v>244</v>
      </c>
    </row>
    <row r="17" spans="1:1" x14ac:dyDescent="0.25">
      <c r="A17" s="50" t="s">
        <v>245</v>
      </c>
    </row>
  </sheetData>
  <hyperlinks>
    <hyperlink ref="A16" r:id="rId1" xr:uid="{CDD95519-AC40-41BE-90B4-3C9C9F04138C}"/>
    <hyperlink ref="A17" r:id="rId2" xr:uid="{4528C2DD-78AB-41CD-AD71-38862E207A85}"/>
  </hyperlinks>
  <printOptions horizontalCentered="1"/>
  <pageMargins left="0.7" right="0.7" top="0.75" bottom="0.75" header="0.3" footer="0.3"/>
  <pageSetup orientation="portrait" r:id="rId3"/>
  <headerFooter>
    <oddHeader>&amp;C&amp;"-,Bold"&amp;18The Purpose of this Tool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A374E-76D9-4EC0-9B07-9E2B2BDEA04A}">
  <sheetPr codeName="Sheet3">
    <pageSetUpPr fitToPage="1"/>
  </sheetPr>
  <dimension ref="A1:A23"/>
  <sheetViews>
    <sheetView showGridLines="0" workbookViewId="0">
      <selection activeCell="E23" sqref="E23"/>
    </sheetView>
  </sheetViews>
  <sheetFormatPr defaultRowHeight="15" x14ac:dyDescent="0.25"/>
  <cols>
    <col min="1" max="1" width="116.75" customWidth="1"/>
  </cols>
  <sheetData>
    <row r="1" spans="1:1" ht="23.25" thickBot="1" x14ac:dyDescent="0.3">
      <c r="A1" s="22" t="s">
        <v>2</v>
      </c>
    </row>
    <row r="2" spans="1:1" x14ac:dyDescent="0.25">
      <c r="A2" s="68"/>
    </row>
    <row r="3" spans="1:1" x14ac:dyDescent="0.25">
      <c r="A3" s="24" t="s">
        <v>3</v>
      </c>
    </row>
    <row r="4" spans="1:1" x14ac:dyDescent="0.25">
      <c r="A4" s="25"/>
    </row>
    <row r="5" spans="1:1" x14ac:dyDescent="0.25">
      <c r="A5" s="69" t="s">
        <v>284</v>
      </c>
    </row>
    <row r="6" spans="1:1" x14ac:dyDescent="0.25">
      <c r="A6" s="70" t="s">
        <v>4</v>
      </c>
    </row>
    <row r="7" spans="1:1" x14ac:dyDescent="0.25">
      <c r="A7" s="70" t="s">
        <v>5</v>
      </c>
    </row>
    <row r="8" spans="1:1" x14ac:dyDescent="0.25">
      <c r="A8" s="70" t="s">
        <v>6</v>
      </c>
    </row>
    <row r="9" spans="1:1" ht="30" x14ac:dyDescent="0.25">
      <c r="A9" s="71" t="s">
        <v>247</v>
      </c>
    </row>
    <row r="10" spans="1:1" x14ac:dyDescent="0.25">
      <c r="A10" s="25"/>
    </row>
    <row r="11" spans="1:1" ht="105" x14ac:dyDescent="0.25">
      <c r="A11" s="26" t="s">
        <v>248</v>
      </c>
    </row>
    <row r="12" spans="1:1" x14ac:dyDescent="0.25">
      <c r="A12" s="25"/>
    </row>
    <row r="13" spans="1:1" x14ac:dyDescent="0.25">
      <c r="A13" s="49" t="s">
        <v>7</v>
      </c>
    </row>
    <row r="14" spans="1:1" x14ac:dyDescent="0.25">
      <c r="A14" s="23"/>
    </row>
    <row r="15" spans="1:1" ht="60" x14ac:dyDescent="0.25">
      <c r="A15" s="72" t="s">
        <v>285</v>
      </c>
    </row>
    <row r="16" spans="1:1" x14ac:dyDescent="0.25">
      <c r="A16" s="25"/>
    </row>
    <row r="17" spans="1:1" ht="60" x14ac:dyDescent="0.25">
      <c r="A17" s="73" t="s">
        <v>286</v>
      </c>
    </row>
    <row r="18" spans="1:1" x14ac:dyDescent="0.25">
      <c r="A18" s="25"/>
    </row>
    <row r="19" spans="1:1" ht="90.75" thickBot="1" x14ac:dyDescent="0.3">
      <c r="A19" s="53" t="s">
        <v>287</v>
      </c>
    </row>
    <row r="20" spans="1:1" ht="15.75" thickBot="1" x14ac:dyDescent="0.3"/>
    <row r="21" spans="1:1" x14ac:dyDescent="0.25">
      <c r="A21" s="126" t="s">
        <v>308</v>
      </c>
    </row>
    <row r="22" spans="1:1" x14ac:dyDescent="0.25">
      <c r="A22" s="49"/>
    </row>
    <row r="23" spans="1:1" ht="210.75" thickBot="1" x14ac:dyDescent="0.3">
      <c r="A23" s="53" t="s">
        <v>309</v>
      </c>
    </row>
  </sheetData>
  <printOptions horizontalCentered="1"/>
  <pageMargins left="0.7" right="0.7" top="0.75" bottom="0.75" header="0.3" footer="0.3"/>
  <pageSetup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B64B-7F5E-4EF0-A559-E43BE865E225}">
  <sheetPr codeName="Sheet1"/>
  <dimension ref="A1:K95"/>
  <sheetViews>
    <sheetView workbookViewId="0">
      <selection activeCell="L32" sqref="L32"/>
    </sheetView>
  </sheetViews>
  <sheetFormatPr defaultRowHeight="15" x14ac:dyDescent="0.25"/>
  <cols>
    <col min="1" max="1" width="8" bestFit="1" customWidth="1"/>
    <col min="2" max="2" width="52.625" customWidth="1"/>
    <col min="3" max="3" width="18.125" bestFit="1" customWidth="1"/>
    <col min="4" max="4" width="7.875" style="1" customWidth="1"/>
    <col min="5" max="5" width="30.625" bestFit="1" customWidth="1"/>
    <col min="6" max="6" width="8.25" bestFit="1" customWidth="1"/>
  </cols>
  <sheetData>
    <row r="1" spans="1:6" ht="17.25" x14ac:dyDescent="0.25">
      <c r="A1" s="160" t="s">
        <v>339</v>
      </c>
      <c r="B1" s="160"/>
      <c r="C1" s="160"/>
      <c r="D1" s="160"/>
      <c r="E1" s="160"/>
      <c r="F1" s="160"/>
    </row>
    <row r="2" spans="1:6" x14ac:dyDescent="0.25">
      <c r="A2" s="88" t="s">
        <v>59</v>
      </c>
      <c r="B2" s="88"/>
      <c r="C2" s="88" t="s">
        <v>60</v>
      </c>
      <c r="D2" s="88"/>
      <c r="E2" s="30" t="s">
        <v>61</v>
      </c>
    </row>
    <row r="3" spans="1:6" x14ac:dyDescent="0.25">
      <c r="A3" s="89"/>
      <c r="B3" s="89"/>
      <c r="C3" s="86"/>
      <c r="D3" s="86"/>
      <c r="E3" s="45"/>
    </row>
    <row r="4" spans="1:6" ht="150" customHeight="1" x14ac:dyDescent="0.25">
      <c r="A4" s="82" t="s">
        <v>317</v>
      </c>
      <c r="B4" s="83"/>
      <c r="C4" s="83"/>
      <c r="D4" s="83"/>
      <c r="E4" s="84"/>
      <c r="F4" s="42"/>
    </row>
    <row r="5" spans="1:6" x14ac:dyDescent="0.25">
      <c r="A5" s="10"/>
      <c r="B5" s="10"/>
      <c r="C5" s="10"/>
      <c r="D5" s="10"/>
      <c r="E5" s="10"/>
      <c r="F5" s="10"/>
    </row>
    <row r="6" spans="1:6" ht="30" x14ac:dyDescent="0.25">
      <c r="A6" s="14" t="s">
        <v>8</v>
      </c>
      <c r="B6" s="14" t="s">
        <v>9</v>
      </c>
      <c r="C6" s="13" t="s">
        <v>10</v>
      </c>
      <c r="D6" s="14" t="s">
        <v>11</v>
      </c>
      <c r="E6" s="14" t="s">
        <v>12</v>
      </c>
      <c r="F6" s="27" t="s">
        <v>13</v>
      </c>
    </row>
    <row r="7" spans="1:6" x14ac:dyDescent="0.25">
      <c r="A7" s="16"/>
      <c r="B7" s="90" t="s">
        <v>288</v>
      </c>
      <c r="C7" s="91"/>
      <c r="D7" s="91"/>
      <c r="E7" s="92"/>
    </row>
    <row r="8" spans="1:6" ht="75" x14ac:dyDescent="0.25">
      <c r="A8" s="17" t="s">
        <v>14</v>
      </c>
      <c r="B8" s="11" t="s">
        <v>15</v>
      </c>
      <c r="C8" s="11"/>
      <c r="D8" s="17" t="str">
        <f>IF(C8="","",IF(C8="N/A","",IF(C8="Not Present or Inadeqate",0,IF(C8="Present and Adequate",2,IF(C8="",,IF(C8="Partially Present or In Progress",1,))))))</f>
        <v/>
      </c>
      <c r="E8" s="11"/>
      <c r="F8" t="str">
        <f>IF(D8="","",IF(D8&gt;=0,2))</f>
        <v/>
      </c>
    </row>
    <row r="9" spans="1:6" ht="60" x14ac:dyDescent="0.25">
      <c r="A9" s="17">
        <v>2</v>
      </c>
      <c r="B9" s="11" t="s">
        <v>310</v>
      </c>
      <c r="C9" s="11"/>
      <c r="D9" s="17" t="str">
        <f t="shared" ref="D9:D19" si="0">IF(C9="","",IF(C9="N/A","",IF(C9="Not Present or Inadeqate",0,IF(C9="Present and Adequate",2,IF(C9="",,IF(C9="Partially Present or In Progress",1,))))))</f>
        <v/>
      </c>
      <c r="E9" s="11"/>
      <c r="F9" t="str">
        <f t="shared" ref="F9:F19" si="1">IF(D9="","",IF(D9&gt;=0,2))</f>
        <v/>
      </c>
    </row>
    <row r="10" spans="1:6" ht="60" x14ac:dyDescent="0.25">
      <c r="A10" s="17">
        <v>3</v>
      </c>
      <c r="B10" s="11" t="s">
        <v>274</v>
      </c>
      <c r="C10" s="11"/>
      <c r="D10" s="17" t="str">
        <f t="shared" si="0"/>
        <v/>
      </c>
      <c r="E10" s="11"/>
      <c r="F10" t="str">
        <f t="shared" si="1"/>
        <v/>
      </c>
    </row>
    <row r="11" spans="1:6" ht="28.5" customHeight="1" x14ac:dyDescent="0.25">
      <c r="A11" s="15"/>
      <c r="B11" s="90" t="s">
        <v>289</v>
      </c>
      <c r="C11" s="91"/>
      <c r="D11" s="91"/>
      <c r="E11" s="92"/>
    </row>
    <row r="12" spans="1:6" ht="75" x14ac:dyDescent="0.25">
      <c r="A12" s="17">
        <v>4</v>
      </c>
      <c r="B12" s="46" t="s">
        <v>295</v>
      </c>
      <c r="C12" s="11"/>
      <c r="D12" s="17" t="str">
        <f t="shared" si="0"/>
        <v/>
      </c>
      <c r="E12" s="11"/>
      <c r="F12" t="str">
        <f t="shared" si="1"/>
        <v/>
      </c>
    </row>
    <row r="13" spans="1:6" ht="30" x14ac:dyDescent="0.25">
      <c r="A13" s="17">
        <v>5</v>
      </c>
      <c r="B13" s="11" t="s">
        <v>18</v>
      </c>
      <c r="C13" s="11"/>
      <c r="D13" s="17" t="str">
        <f t="shared" si="0"/>
        <v/>
      </c>
      <c r="E13" s="11"/>
      <c r="F13" t="str">
        <f t="shared" si="1"/>
        <v/>
      </c>
    </row>
    <row r="14" spans="1:6" ht="60" x14ac:dyDescent="0.25">
      <c r="A14" s="17">
        <v>6</v>
      </c>
      <c r="B14" s="11" t="s">
        <v>219</v>
      </c>
      <c r="C14" s="11"/>
      <c r="D14" s="17" t="str">
        <f t="shared" si="0"/>
        <v/>
      </c>
      <c r="E14" s="11"/>
      <c r="F14" t="str">
        <f t="shared" si="1"/>
        <v/>
      </c>
    </row>
    <row r="15" spans="1:6" ht="30" x14ac:dyDescent="0.25">
      <c r="A15" s="17">
        <v>7</v>
      </c>
      <c r="B15" s="11" t="s">
        <v>20</v>
      </c>
      <c r="C15" s="11"/>
      <c r="D15" s="17" t="str">
        <f t="shared" si="0"/>
        <v/>
      </c>
      <c r="E15" s="11"/>
      <c r="F15" t="str">
        <f t="shared" si="1"/>
        <v/>
      </c>
    </row>
    <row r="16" spans="1:6" ht="60" x14ac:dyDescent="0.25">
      <c r="A16" s="17">
        <v>8</v>
      </c>
      <c r="B16" s="11" t="s">
        <v>275</v>
      </c>
      <c r="C16" s="11"/>
      <c r="D16" s="17" t="str">
        <f t="shared" si="0"/>
        <v/>
      </c>
      <c r="E16" s="11"/>
      <c r="F16" t="str">
        <f t="shared" si="1"/>
        <v/>
      </c>
    </row>
    <row r="17" spans="1:6" ht="60" x14ac:dyDescent="0.25">
      <c r="A17" s="17">
        <v>9</v>
      </c>
      <c r="B17" s="11" t="s">
        <v>296</v>
      </c>
      <c r="C17" s="11"/>
      <c r="D17" s="17" t="str">
        <f t="shared" si="0"/>
        <v/>
      </c>
      <c r="E17" s="11"/>
      <c r="F17" t="str">
        <f t="shared" si="1"/>
        <v/>
      </c>
    </row>
    <row r="18" spans="1:6" ht="30" customHeight="1" x14ac:dyDescent="0.25">
      <c r="A18" s="15"/>
      <c r="B18" s="90" t="s">
        <v>312</v>
      </c>
      <c r="C18" s="91"/>
      <c r="D18" s="91"/>
      <c r="E18" s="92"/>
    </row>
    <row r="19" spans="1:6" ht="30" x14ac:dyDescent="0.25">
      <c r="A19" s="17">
        <v>10</v>
      </c>
      <c r="B19" s="11" t="s">
        <v>276</v>
      </c>
      <c r="C19" s="11"/>
      <c r="D19" s="17" t="str">
        <f t="shared" si="0"/>
        <v/>
      </c>
      <c r="E19" s="11"/>
      <c r="F19" t="str">
        <f t="shared" si="1"/>
        <v/>
      </c>
    </row>
    <row r="20" spans="1:6" x14ac:dyDescent="0.25">
      <c r="A20" s="15"/>
      <c r="B20" s="157" t="s">
        <v>21</v>
      </c>
      <c r="C20" s="158"/>
      <c r="D20" s="158"/>
      <c r="E20" s="159"/>
    </row>
    <row r="21" spans="1:6" ht="39.75" customHeight="1" x14ac:dyDescent="0.25">
      <c r="A21" s="15"/>
      <c r="B21" s="90" t="s">
        <v>290</v>
      </c>
      <c r="C21" s="91"/>
      <c r="D21" s="91"/>
      <c r="E21" s="92"/>
    </row>
    <row r="22" spans="1:6" ht="30" x14ac:dyDescent="0.25">
      <c r="A22" s="17">
        <v>11</v>
      </c>
      <c r="B22" s="11" t="s">
        <v>313</v>
      </c>
      <c r="C22" s="11"/>
      <c r="D22" s="17" t="str">
        <f t="shared" ref="D22:D49" si="2">IF(C22="","",IF(C22="N/A","",IF(C22="Not Present or Inadeqate",0,IF(C22="Present and Adequate",2,IF(C22="",,IF(C22="Partially Present or In Progress",1,))))))</f>
        <v/>
      </c>
      <c r="E22" s="11"/>
      <c r="F22" t="str">
        <f t="shared" ref="F22:F49" si="3">IF(D22="","",IF(D22&gt;=0,2))</f>
        <v/>
      </c>
    </row>
    <row r="23" spans="1:6" ht="45" x14ac:dyDescent="0.25">
      <c r="A23" s="17" t="s">
        <v>22</v>
      </c>
      <c r="B23" s="11" t="s">
        <v>297</v>
      </c>
      <c r="C23" s="11"/>
      <c r="D23" s="17" t="str">
        <f t="shared" si="2"/>
        <v/>
      </c>
      <c r="E23" s="11"/>
      <c r="F23" t="str">
        <f t="shared" si="3"/>
        <v/>
      </c>
    </row>
    <row r="24" spans="1:6" x14ac:dyDescent="0.25">
      <c r="A24" s="17" t="s">
        <v>23</v>
      </c>
      <c r="B24" s="11" t="s">
        <v>24</v>
      </c>
      <c r="C24" s="11"/>
      <c r="D24" s="17" t="str">
        <f t="shared" si="2"/>
        <v/>
      </c>
      <c r="E24" s="11"/>
      <c r="F24" t="str">
        <f t="shared" si="3"/>
        <v/>
      </c>
    </row>
    <row r="25" spans="1:6" ht="30" x14ac:dyDescent="0.25">
      <c r="A25" s="17" t="s">
        <v>25</v>
      </c>
      <c r="B25" s="11" t="s">
        <v>311</v>
      </c>
      <c r="C25" s="11"/>
      <c r="D25" s="17" t="str">
        <f t="shared" si="2"/>
        <v/>
      </c>
      <c r="E25" s="11"/>
      <c r="F25" t="str">
        <f t="shared" si="3"/>
        <v/>
      </c>
    </row>
    <row r="26" spans="1:6" ht="45" x14ac:dyDescent="0.25">
      <c r="A26" s="17" t="s">
        <v>26</v>
      </c>
      <c r="B26" s="11" t="s">
        <v>316</v>
      </c>
      <c r="C26" s="11"/>
      <c r="D26" s="17" t="str">
        <f t="shared" si="2"/>
        <v/>
      </c>
      <c r="E26" s="11"/>
      <c r="F26" t="str">
        <f t="shared" si="3"/>
        <v/>
      </c>
    </row>
    <row r="27" spans="1:6" x14ac:dyDescent="0.25">
      <c r="A27" s="17" t="s">
        <v>27</v>
      </c>
      <c r="B27" s="11" t="s">
        <v>28</v>
      </c>
      <c r="C27" s="11"/>
      <c r="D27" s="17" t="str">
        <f t="shared" si="2"/>
        <v/>
      </c>
      <c r="E27" s="11"/>
      <c r="F27" t="str">
        <f t="shared" si="3"/>
        <v/>
      </c>
    </row>
    <row r="28" spans="1:6" ht="60" x14ac:dyDescent="0.25">
      <c r="A28" s="154">
        <v>17</v>
      </c>
      <c r="B28" s="43" t="s">
        <v>298</v>
      </c>
      <c r="C28" s="11"/>
      <c r="D28" s="17" t="str">
        <f t="shared" si="2"/>
        <v/>
      </c>
      <c r="E28" s="149"/>
      <c r="F28" t="str">
        <f t="shared" si="3"/>
        <v/>
      </c>
    </row>
    <row r="29" spans="1:6" x14ac:dyDescent="0.25">
      <c r="A29" s="155"/>
      <c r="B29" s="43" t="s">
        <v>29</v>
      </c>
      <c r="C29" s="11"/>
      <c r="D29" s="17" t="str">
        <f t="shared" si="2"/>
        <v/>
      </c>
      <c r="E29" s="150"/>
      <c r="F29" t="str">
        <f t="shared" si="3"/>
        <v/>
      </c>
    </row>
    <row r="30" spans="1:6" x14ac:dyDescent="0.25">
      <c r="A30" s="155"/>
      <c r="B30" s="43" t="s">
        <v>220</v>
      </c>
      <c r="C30" s="11"/>
      <c r="D30" s="17" t="str">
        <f t="shared" si="2"/>
        <v/>
      </c>
      <c r="E30" s="150"/>
      <c r="F30" t="str">
        <f t="shared" si="3"/>
        <v/>
      </c>
    </row>
    <row r="31" spans="1:6" x14ac:dyDescent="0.25">
      <c r="A31" s="156"/>
      <c r="B31" s="43" t="s">
        <v>30</v>
      </c>
      <c r="C31" s="11"/>
      <c r="D31" s="17" t="str">
        <f t="shared" si="2"/>
        <v/>
      </c>
      <c r="E31" s="151"/>
      <c r="F31" t="str">
        <f t="shared" si="3"/>
        <v/>
      </c>
    </row>
    <row r="32" spans="1:6" ht="37.5" customHeight="1" x14ac:dyDescent="0.25">
      <c r="A32" s="15"/>
      <c r="B32" s="90" t="s">
        <v>291</v>
      </c>
      <c r="C32" s="91"/>
      <c r="D32" s="91"/>
      <c r="E32" s="92"/>
    </row>
    <row r="33" spans="1:6" x14ac:dyDescent="0.25">
      <c r="A33" s="17">
        <v>18</v>
      </c>
      <c r="B33" s="11" t="s">
        <v>31</v>
      </c>
      <c r="C33" s="11"/>
      <c r="D33" s="17" t="str">
        <f t="shared" si="2"/>
        <v/>
      </c>
      <c r="E33" s="11"/>
      <c r="F33" t="str">
        <f t="shared" si="3"/>
        <v/>
      </c>
    </row>
    <row r="34" spans="1:6" ht="45" x14ac:dyDescent="0.25">
      <c r="A34" s="17">
        <v>19</v>
      </c>
      <c r="B34" s="11" t="s">
        <v>299</v>
      </c>
      <c r="C34" s="11"/>
      <c r="D34" s="17" t="str">
        <f t="shared" si="2"/>
        <v/>
      </c>
      <c r="E34" s="11"/>
      <c r="F34" t="str">
        <f t="shared" si="3"/>
        <v/>
      </c>
    </row>
    <row r="35" spans="1:6" x14ac:dyDescent="0.25">
      <c r="A35" s="17">
        <v>20</v>
      </c>
      <c r="B35" s="11" t="s">
        <v>32</v>
      </c>
      <c r="C35" s="11"/>
      <c r="D35" s="17" t="str">
        <f t="shared" si="2"/>
        <v/>
      </c>
      <c r="E35" s="11"/>
      <c r="F35" t="str">
        <f t="shared" si="3"/>
        <v/>
      </c>
    </row>
    <row r="36" spans="1:6" ht="30" x14ac:dyDescent="0.25">
      <c r="A36" s="17">
        <v>21</v>
      </c>
      <c r="B36" s="11" t="s">
        <v>300</v>
      </c>
      <c r="C36" s="11"/>
      <c r="D36" s="17" t="str">
        <f t="shared" si="2"/>
        <v/>
      </c>
      <c r="E36" s="11"/>
      <c r="F36" t="str">
        <f t="shared" si="3"/>
        <v/>
      </c>
    </row>
    <row r="37" spans="1:6" ht="45" x14ac:dyDescent="0.25">
      <c r="A37" s="17">
        <v>22</v>
      </c>
      <c r="B37" s="11" t="s">
        <v>33</v>
      </c>
      <c r="C37" s="11"/>
      <c r="D37" s="17" t="str">
        <f t="shared" si="2"/>
        <v/>
      </c>
      <c r="E37" s="11"/>
      <c r="F37" t="str">
        <f t="shared" si="3"/>
        <v/>
      </c>
    </row>
    <row r="38" spans="1:6" ht="33.75" customHeight="1" x14ac:dyDescent="0.25">
      <c r="A38" s="16"/>
      <c r="B38" s="90" t="s">
        <v>292</v>
      </c>
      <c r="C38" s="91"/>
      <c r="D38" s="91"/>
      <c r="E38" s="92"/>
    </row>
    <row r="39" spans="1:6" x14ac:dyDescent="0.25">
      <c r="A39" s="17">
        <v>23</v>
      </c>
      <c r="B39" s="11" t="s">
        <v>34</v>
      </c>
      <c r="C39" s="11"/>
      <c r="D39" s="17" t="str">
        <f t="shared" si="2"/>
        <v/>
      </c>
      <c r="E39" s="11"/>
      <c r="F39" t="str">
        <f t="shared" si="3"/>
        <v/>
      </c>
    </row>
    <row r="40" spans="1:6" ht="45" x14ac:dyDescent="0.25">
      <c r="A40" s="17">
        <v>24</v>
      </c>
      <c r="B40" s="11" t="s">
        <v>35</v>
      </c>
      <c r="C40" s="11"/>
      <c r="D40" s="17" t="str">
        <f t="shared" si="2"/>
        <v/>
      </c>
      <c r="E40" s="11"/>
      <c r="F40" t="str">
        <f t="shared" si="3"/>
        <v/>
      </c>
    </row>
    <row r="41" spans="1:6" ht="30" x14ac:dyDescent="0.25">
      <c r="A41" s="17">
        <v>25</v>
      </c>
      <c r="B41" s="11" t="s">
        <v>36</v>
      </c>
      <c r="C41" s="11"/>
      <c r="D41" s="17" t="str">
        <f t="shared" si="2"/>
        <v/>
      </c>
      <c r="E41" s="11"/>
      <c r="F41" t="str">
        <f t="shared" si="3"/>
        <v/>
      </c>
    </row>
    <row r="42" spans="1:6" ht="60" x14ac:dyDescent="0.25">
      <c r="A42" s="17">
        <v>26</v>
      </c>
      <c r="B42" s="11" t="s">
        <v>277</v>
      </c>
      <c r="C42" s="11"/>
      <c r="D42" s="17" t="str">
        <f t="shared" si="2"/>
        <v/>
      </c>
      <c r="E42" s="11"/>
      <c r="F42" t="str">
        <f t="shared" si="3"/>
        <v/>
      </c>
    </row>
    <row r="43" spans="1:6" ht="45" x14ac:dyDescent="0.25">
      <c r="A43" s="17">
        <v>27</v>
      </c>
      <c r="B43" s="11" t="s">
        <v>37</v>
      </c>
      <c r="C43" s="11"/>
      <c r="D43" s="17" t="str">
        <f t="shared" si="2"/>
        <v/>
      </c>
      <c r="E43" s="11"/>
      <c r="F43" t="str">
        <f t="shared" si="3"/>
        <v/>
      </c>
    </row>
    <row r="44" spans="1:6" ht="60" x14ac:dyDescent="0.25">
      <c r="A44" s="17">
        <v>28</v>
      </c>
      <c r="B44" s="11" t="s">
        <v>278</v>
      </c>
      <c r="C44" s="11"/>
      <c r="D44" s="17" t="str">
        <f t="shared" si="2"/>
        <v/>
      </c>
      <c r="E44" s="11"/>
      <c r="F44" t="str">
        <f t="shared" si="3"/>
        <v/>
      </c>
    </row>
    <row r="45" spans="1:6" ht="60" x14ac:dyDescent="0.25">
      <c r="A45" s="17">
        <v>29</v>
      </c>
      <c r="B45" s="11" t="s">
        <v>279</v>
      </c>
      <c r="C45" s="11"/>
      <c r="D45" s="17" t="str">
        <f t="shared" si="2"/>
        <v/>
      </c>
      <c r="E45" s="11"/>
      <c r="F45" t="str">
        <f t="shared" si="3"/>
        <v/>
      </c>
    </row>
    <row r="46" spans="1:6" ht="45" x14ac:dyDescent="0.25">
      <c r="A46" s="17">
        <v>30</v>
      </c>
      <c r="B46" s="11" t="s">
        <v>38</v>
      </c>
      <c r="C46" s="11"/>
      <c r="D46" s="17" t="str">
        <f t="shared" si="2"/>
        <v/>
      </c>
      <c r="E46" s="11"/>
      <c r="F46" t="str">
        <f t="shared" si="3"/>
        <v/>
      </c>
    </row>
    <row r="47" spans="1:6" ht="30" x14ac:dyDescent="0.25">
      <c r="A47" s="17">
        <v>31</v>
      </c>
      <c r="B47" s="11" t="s">
        <v>301</v>
      </c>
      <c r="C47" s="11"/>
      <c r="D47" s="17" t="str">
        <f t="shared" si="2"/>
        <v/>
      </c>
      <c r="E47" s="11"/>
      <c r="F47" t="str">
        <f t="shared" si="3"/>
        <v/>
      </c>
    </row>
    <row r="48" spans="1:6" x14ac:dyDescent="0.25">
      <c r="A48" s="17">
        <v>32</v>
      </c>
      <c r="B48" s="11" t="s">
        <v>39</v>
      </c>
      <c r="C48" s="11"/>
      <c r="D48" s="17" t="str">
        <f t="shared" si="2"/>
        <v/>
      </c>
      <c r="E48" s="11"/>
      <c r="F48" t="str">
        <f t="shared" si="3"/>
        <v/>
      </c>
    </row>
    <row r="49" spans="1:6" ht="75" x14ac:dyDescent="0.25">
      <c r="A49" s="17">
        <v>33</v>
      </c>
      <c r="B49" s="11" t="s">
        <v>221</v>
      </c>
      <c r="C49" s="11"/>
      <c r="D49" s="17" t="str">
        <f t="shared" si="2"/>
        <v/>
      </c>
      <c r="E49" s="11"/>
      <c r="F49" t="str">
        <f t="shared" si="3"/>
        <v/>
      </c>
    </row>
    <row r="50" spans="1:6" x14ac:dyDescent="0.25">
      <c r="A50" s="15"/>
      <c r="B50" s="157" t="s">
        <v>40</v>
      </c>
      <c r="C50" s="158"/>
      <c r="D50" s="158"/>
      <c r="E50" s="159"/>
    </row>
    <row r="51" spans="1:6" ht="33.75" customHeight="1" x14ac:dyDescent="0.25">
      <c r="A51" s="15"/>
      <c r="B51" s="90" t="s">
        <v>318</v>
      </c>
      <c r="C51" s="91"/>
      <c r="D51" s="91"/>
      <c r="E51" s="92"/>
    </row>
    <row r="52" spans="1:6" ht="30" x14ac:dyDescent="0.25">
      <c r="A52" s="17">
        <v>34</v>
      </c>
      <c r="B52" s="11" t="s">
        <v>41</v>
      </c>
      <c r="C52" s="11"/>
      <c r="D52" s="17" t="str">
        <f t="shared" ref="D52:D74" si="4">IF(C52="","",IF(C52="N/A","",IF(C52="Not Present or Inadeqate",0,IF(C52="Present and Adequate",2,IF(C52="",,IF(C52="Partially Present or In Progress",1,))))))</f>
        <v/>
      </c>
      <c r="E52" s="11"/>
      <c r="F52" t="str">
        <f t="shared" ref="F52:F74" si="5">IF(D52="","",IF(D52&gt;=0,2))</f>
        <v/>
      </c>
    </row>
    <row r="53" spans="1:6" x14ac:dyDescent="0.25">
      <c r="A53" s="17">
        <v>35</v>
      </c>
      <c r="B53" s="11" t="s">
        <v>42</v>
      </c>
      <c r="C53" s="11"/>
      <c r="D53" s="17" t="str">
        <f t="shared" si="4"/>
        <v/>
      </c>
      <c r="E53" s="11"/>
      <c r="F53" t="str">
        <f t="shared" si="5"/>
        <v/>
      </c>
    </row>
    <row r="54" spans="1:6" ht="45" x14ac:dyDescent="0.25">
      <c r="A54" s="17">
        <v>36</v>
      </c>
      <c r="B54" s="11" t="s">
        <v>43</v>
      </c>
      <c r="C54" s="11"/>
      <c r="D54" s="17" t="str">
        <f t="shared" si="4"/>
        <v/>
      </c>
      <c r="E54" s="11"/>
      <c r="F54" t="str">
        <f t="shared" si="5"/>
        <v/>
      </c>
    </row>
    <row r="55" spans="1:6" ht="45" x14ac:dyDescent="0.25">
      <c r="A55" s="17">
        <v>37</v>
      </c>
      <c r="B55" s="11" t="s">
        <v>302</v>
      </c>
      <c r="C55" s="11"/>
      <c r="D55" s="17" t="str">
        <f t="shared" si="4"/>
        <v/>
      </c>
      <c r="E55" s="11"/>
      <c r="F55" t="str">
        <f t="shared" si="5"/>
        <v/>
      </c>
    </row>
    <row r="56" spans="1:6" ht="30" x14ac:dyDescent="0.25">
      <c r="A56" s="17">
        <v>38</v>
      </c>
      <c r="B56" s="11" t="s">
        <v>337</v>
      </c>
      <c r="C56" s="11"/>
      <c r="D56" s="17" t="str">
        <f t="shared" si="4"/>
        <v/>
      </c>
      <c r="E56" s="11"/>
      <c r="F56" t="str">
        <f t="shared" si="5"/>
        <v/>
      </c>
    </row>
    <row r="57" spans="1:6" ht="60" x14ac:dyDescent="0.25">
      <c r="A57" s="107">
        <v>39</v>
      </c>
      <c r="B57" s="11" t="s">
        <v>303</v>
      </c>
      <c r="C57" s="11"/>
      <c r="D57" s="17" t="str">
        <f t="shared" si="4"/>
        <v/>
      </c>
      <c r="E57" s="149"/>
      <c r="F57" t="str">
        <f t="shared" si="5"/>
        <v/>
      </c>
    </row>
    <row r="58" spans="1:6" x14ac:dyDescent="0.25">
      <c r="A58" s="152"/>
      <c r="B58" s="11" t="s">
        <v>232</v>
      </c>
      <c r="C58" s="11"/>
      <c r="D58" s="17" t="str">
        <f t="shared" si="4"/>
        <v/>
      </c>
      <c r="E58" s="150"/>
      <c r="F58" t="str">
        <f t="shared" si="5"/>
        <v/>
      </c>
    </row>
    <row r="59" spans="1:6" x14ac:dyDescent="0.25">
      <c r="A59" s="152"/>
      <c r="B59" s="11" t="s">
        <v>233</v>
      </c>
      <c r="C59" s="11"/>
      <c r="D59" s="17" t="str">
        <f t="shared" si="4"/>
        <v/>
      </c>
      <c r="E59" s="150"/>
      <c r="F59" t="str">
        <f t="shared" si="5"/>
        <v/>
      </c>
    </row>
    <row r="60" spans="1:6" x14ac:dyDescent="0.25">
      <c r="A60" s="152"/>
      <c r="B60" s="11" t="s">
        <v>234</v>
      </c>
      <c r="C60" s="11"/>
      <c r="D60" s="17" t="str">
        <f t="shared" si="4"/>
        <v/>
      </c>
      <c r="E60" s="150"/>
      <c r="F60" t="str">
        <f t="shared" si="5"/>
        <v/>
      </c>
    </row>
    <row r="61" spans="1:6" x14ac:dyDescent="0.25">
      <c r="A61" s="153"/>
      <c r="B61" s="11" t="s">
        <v>235</v>
      </c>
      <c r="C61" s="11"/>
      <c r="D61" s="17" t="str">
        <f t="shared" si="4"/>
        <v/>
      </c>
      <c r="E61" s="151"/>
      <c r="F61" t="str">
        <f t="shared" si="5"/>
        <v/>
      </c>
    </row>
    <row r="62" spans="1:6" ht="30" x14ac:dyDescent="0.25">
      <c r="A62" s="17">
        <v>40</v>
      </c>
      <c r="B62" s="11" t="s">
        <v>44</v>
      </c>
      <c r="C62" s="11"/>
      <c r="D62" s="17" t="str">
        <f t="shared" si="4"/>
        <v/>
      </c>
      <c r="E62" s="11"/>
      <c r="F62" t="str">
        <f t="shared" si="5"/>
        <v/>
      </c>
    </row>
    <row r="63" spans="1:6" ht="30" x14ac:dyDescent="0.25">
      <c r="A63" s="17">
        <v>41</v>
      </c>
      <c r="B63" s="11" t="s">
        <v>304</v>
      </c>
      <c r="C63" s="11"/>
      <c r="D63" s="17" t="str">
        <f t="shared" si="4"/>
        <v/>
      </c>
      <c r="E63" s="11"/>
      <c r="F63" t="str">
        <f t="shared" si="5"/>
        <v/>
      </c>
    </row>
    <row r="64" spans="1:6" ht="75" x14ac:dyDescent="0.25">
      <c r="A64" s="17">
        <v>42</v>
      </c>
      <c r="B64" s="11" t="s">
        <v>45</v>
      </c>
      <c r="C64" s="11"/>
      <c r="D64" s="17" t="str">
        <f t="shared" si="4"/>
        <v/>
      </c>
      <c r="E64" s="11"/>
      <c r="F64" t="str">
        <f t="shared" si="5"/>
        <v/>
      </c>
    </row>
    <row r="65" spans="1:11" ht="30.75" customHeight="1" x14ac:dyDescent="0.25">
      <c r="A65" s="15"/>
      <c r="B65" s="90" t="s">
        <v>293</v>
      </c>
      <c r="C65" s="91"/>
      <c r="D65" s="91"/>
      <c r="E65" s="92"/>
    </row>
    <row r="66" spans="1:11" ht="45" x14ac:dyDescent="0.25">
      <c r="A66" s="17">
        <v>43</v>
      </c>
      <c r="B66" s="11" t="s">
        <v>46</v>
      </c>
      <c r="C66" s="11"/>
      <c r="D66" s="17" t="str">
        <f t="shared" si="4"/>
        <v/>
      </c>
      <c r="E66" s="11"/>
      <c r="F66" t="str">
        <f t="shared" si="5"/>
        <v/>
      </c>
    </row>
    <row r="67" spans="1:11" ht="45" x14ac:dyDescent="0.25">
      <c r="A67" s="17">
        <v>44</v>
      </c>
      <c r="B67" s="11" t="s">
        <v>47</v>
      </c>
      <c r="C67" s="11"/>
      <c r="D67" s="17" t="str">
        <f t="shared" si="4"/>
        <v/>
      </c>
      <c r="E67" s="11"/>
      <c r="F67" t="str">
        <f t="shared" si="5"/>
        <v/>
      </c>
    </row>
    <row r="68" spans="1:11" ht="45" x14ac:dyDescent="0.25">
      <c r="A68" s="17">
        <v>45</v>
      </c>
      <c r="B68" s="11" t="s">
        <v>48</v>
      </c>
      <c r="C68" s="11"/>
      <c r="D68" s="17" t="str">
        <f t="shared" si="4"/>
        <v/>
      </c>
      <c r="E68" s="11"/>
      <c r="F68" t="str">
        <f t="shared" si="5"/>
        <v/>
      </c>
    </row>
    <row r="69" spans="1:11" ht="30" x14ac:dyDescent="0.25">
      <c r="A69" s="17">
        <v>46</v>
      </c>
      <c r="B69" s="11" t="s">
        <v>49</v>
      </c>
      <c r="C69" s="11"/>
      <c r="D69" s="17" t="str">
        <f t="shared" si="4"/>
        <v/>
      </c>
      <c r="E69" s="11"/>
      <c r="F69" t="str">
        <f t="shared" si="5"/>
        <v/>
      </c>
    </row>
    <row r="70" spans="1:11" ht="30" x14ac:dyDescent="0.25">
      <c r="A70" s="17">
        <v>47</v>
      </c>
      <c r="B70" s="11" t="s">
        <v>50</v>
      </c>
      <c r="C70" s="11"/>
      <c r="D70" s="17" t="str">
        <f t="shared" si="4"/>
        <v/>
      </c>
      <c r="E70" s="11"/>
      <c r="F70" t="str">
        <f t="shared" si="5"/>
        <v/>
      </c>
    </row>
    <row r="71" spans="1:11" ht="60" x14ac:dyDescent="0.25">
      <c r="A71" s="17">
        <v>48</v>
      </c>
      <c r="B71" s="11" t="s">
        <v>51</v>
      </c>
      <c r="C71" s="11"/>
      <c r="D71" s="17" t="str">
        <f t="shared" si="4"/>
        <v/>
      </c>
      <c r="E71" s="11"/>
      <c r="F71" t="str">
        <f t="shared" si="5"/>
        <v/>
      </c>
    </row>
    <row r="72" spans="1:11" ht="30.75" customHeight="1" x14ac:dyDescent="0.25">
      <c r="A72" s="15"/>
      <c r="B72" s="90" t="s">
        <v>294</v>
      </c>
      <c r="C72" s="91"/>
      <c r="D72" s="91"/>
      <c r="E72" s="92"/>
    </row>
    <row r="73" spans="1:11" ht="45" x14ac:dyDescent="0.25">
      <c r="A73" s="17">
        <v>49</v>
      </c>
      <c r="B73" s="11" t="s">
        <v>52</v>
      </c>
      <c r="C73" s="11"/>
      <c r="D73" s="17" t="str">
        <f t="shared" si="4"/>
        <v/>
      </c>
      <c r="E73" s="11"/>
      <c r="F73" t="str">
        <f t="shared" si="5"/>
        <v/>
      </c>
    </row>
    <row r="74" spans="1:11" ht="60" x14ac:dyDescent="0.25">
      <c r="A74" s="17">
        <v>50</v>
      </c>
      <c r="B74" s="11" t="s">
        <v>53</v>
      </c>
      <c r="C74" s="11"/>
      <c r="D74" s="17" t="str">
        <f t="shared" si="4"/>
        <v/>
      </c>
      <c r="E74" s="11"/>
      <c r="F74" t="str">
        <f t="shared" si="5"/>
        <v/>
      </c>
    </row>
    <row r="75" spans="1:11" x14ac:dyDescent="0.25">
      <c r="A75" s="10"/>
      <c r="B75" s="12"/>
      <c r="C75" s="12" t="s">
        <v>54</v>
      </c>
      <c r="D75" s="1">
        <f>SUM(D74,D73,D66:D71,D52:D64,D39:D49,D33:D37,D22:D31,D19,D12:D17,D8:D10)</f>
        <v>0</v>
      </c>
      <c r="E75" t="s">
        <v>55</v>
      </c>
      <c r="F75" s="28">
        <f>SUM(F8:F10,F12:F17,F19,F22:F31,F33:F37,F39:F49,F52:F64,F66:F71,F73,F74)</f>
        <v>0</v>
      </c>
    </row>
    <row r="76" spans="1:11" x14ac:dyDescent="0.25">
      <c r="A76" s="12"/>
      <c r="C76" t="s">
        <v>56</v>
      </c>
      <c r="D76" s="29" t="e">
        <f>(D75/F75)</f>
        <v>#DIV/0!</v>
      </c>
    </row>
    <row r="77" spans="1:11" x14ac:dyDescent="0.25">
      <c r="A77" s="12"/>
      <c r="D77" s="29"/>
      <c r="I77" s="55"/>
      <c r="J77" s="55"/>
      <c r="K77" s="55"/>
    </row>
    <row r="78" spans="1:11" ht="15.75" thickBot="1" x14ac:dyDescent="0.3">
      <c r="A78" s="12"/>
      <c r="B78" s="1"/>
      <c r="C78" s="81" t="s">
        <v>261</v>
      </c>
      <c r="D78" s="81"/>
      <c r="E78" s="81"/>
    </row>
    <row r="79" spans="1:11" ht="30.75" thickBot="1" x14ac:dyDescent="0.3">
      <c r="A79" s="12"/>
      <c r="B79" s="1"/>
      <c r="C79" s="51" t="s">
        <v>250</v>
      </c>
      <c r="D79" s="52" t="s">
        <v>218</v>
      </c>
      <c r="E79" s="52" t="s">
        <v>251</v>
      </c>
    </row>
    <row r="80" spans="1:11" ht="30.75" thickBot="1" x14ac:dyDescent="0.3">
      <c r="A80" s="12"/>
      <c r="B80" s="1"/>
      <c r="C80" s="53" t="s">
        <v>252</v>
      </c>
      <c r="D80" s="54" t="s">
        <v>253</v>
      </c>
      <c r="E80" s="54" t="s">
        <v>254</v>
      </c>
    </row>
    <row r="81" spans="1:6" ht="15.75" thickBot="1" x14ac:dyDescent="0.3">
      <c r="A81" s="12"/>
      <c r="B81" s="1"/>
      <c r="C81" s="53" t="s">
        <v>255</v>
      </c>
      <c r="D81" s="54" t="s">
        <v>256</v>
      </c>
      <c r="E81" s="54" t="s">
        <v>257</v>
      </c>
    </row>
    <row r="82" spans="1:6" ht="15.75" thickBot="1" x14ac:dyDescent="0.3">
      <c r="A82" s="12"/>
      <c r="B82" s="1"/>
      <c r="C82" s="53" t="s">
        <v>258</v>
      </c>
      <c r="D82" s="54" t="s">
        <v>259</v>
      </c>
      <c r="E82" s="54" t="s">
        <v>260</v>
      </c>
    </row>
    <row r="83" spans="1:6" x14ac:dyDescent="0.25">
      <c r="A83" s="12"/>
      <c r="D83" s="29"/>
    </row>
    <row r="84" spans="1:6" ht="15.75" x14ac:dyDescent="0.25">
      <c r="A84" s="79" t="s">
        <v>57</v>
      </c>
      <c r="B84" s="80"/>
      <c r="C84" s="80"/>
      <c r="D84" s="80"/>
      <c r="E84" s="80"/>
      <c r="F84" t="str">
        <f t="shared" ref="F84" si="6">IF(D84="","",IF(D84&gt;=0,4))</f>
        <v/>
      </c>
    </row>
    <row r="85" spans="1:6" ht="15.75" x14ac:dyDescent="0.25">
      <c r="A85" s="76"/>
      <c r="B85" s="77"/>
      <c r="C85" s="77"/>
      <c r="D85" s="77"/>
      <c r="E85" s="78"/>
    </row>
    <row r="86" spans="1:6" ht="15.75" x14ac:dyDescent="0.25">
      <c r="A86" s="76"/>
      <c r="B86" s="77"/>
      <c r="C86" s="77"/>
      <c r="D86" s="77"/>
      <c r="E86" s="78"/>
    </row>
    <row r="87" spans="1:6" ht="15.75" x14ac:dyDescent="0.25">
      <c r="A87" s="76"/>
      <c r="B87" s="77"/>
      <c r="C87" s="77"/>
      <c r="D87" s="77"/>
      <c r="E87" s="78"/>
    </row>
    <row r="88" spans="1:6" ht="15.75" x14ac:dyDescent="0.25">
      <c r="A88" s="76"/>
      <c r="B88" s="77"/>
      <c r="C88" s="77"/>
      <c r="D88" s="77"/>
      <c r="E88" s="78"/>
    </row>
    <row r="89" spans="1:6" ht="15.75" x14ac:dyDescent="0.25">
      <c r="A89" s="76"/>
      <c r="B89" s="77"/>
      <c r="C89" s="77"/>
      <c r="D89" s="77"/>
      <c r="E89" s="78"/>
    </row>
    <row r="90" spans="1:6" ht="15.75" x14ac:dyDescent="0.25">
      <c r="A90" s="76"/>
      <c r="B90" s="77"/>
      <c r="C90" s="77"/>
      <c r="D90" s="77"/>
      <c r="E90" s="78"/>
    </row>
    <row r="91" spans="1:6" x14ac:dyDescent="0.25">
      <c r="A91" s="12"/>
    </row>
    <row r="94" spans="1:6" ht="18" x14ac:dyDescent="0.25">
      <c r="A94" s="67" t="s">
        <v>272</v>
      </c>
    </row>
    <row r="95" spans="1:6" x14ac:dyDescent="0.25">
      <c r="A95" s="66" t="s">
        <v>319</v>
      </c>
    </row>
  </sheetData>
  <mergeCells count="29">
    <mergeCell ref="A1:F1"/>
    <mergeCell ref="B32:E32"/>
    <mergeCell ref="B38:E38"/>
    <mergeCell ref="B50:E50"/>
    <mergeCell ref="B11:E11"/>
    <mergeCell ref="B18:E18"/>
    <mergeCell ref="B20:E20"/>
    <mergeCell ref="B21:E21"/>
    <mergeCell ref="A28:A31"/>
    <mergeCell ref="E28:E31"/>
    <mergeCell ref="B7:E7"/>
    <mergeCell ref="A2:B2"/>
    <mergeCell ref="C2:D2"/>
    <mergeCell ref="A3:B3"/>
    <mergeCell ref="C3:D3"/>
    <mergeCell ref="A4:E4"/>
    <mergeCell ref="B65:E65"/>
    <mergeCell ref="B72:E72"/>
    <mergeCell ref="B51:E51"/>
    <mergeCell ref="A57:A61"/>
    <mergeCell ref="E57:E61"/>
    <mergeCell ref="A85:E85"/>
    <mergeCell ref="A84:E84"/>
    <mergeCell ref="C78:E78"/>
    <mergeCell ref="A90:E90"/>
    <mergeCell ref="A89:E89"/>
    <mergeCell ref="A88:E88"/>
    <mergeCell ref="A87:E87"/>
    <mergeCell ref="A86:E86"/>
  </mergeCells>
  <conditionalFormatting sqref="D8:D10">
    <cfRule type="cellIs" dxfId="121" priority="122" operator="equal">
      <formula>2</formula>
    </cfRule>
    <cfRule type="cellIs" dxfId="120" priority="123" operator="equal">
      <formula>1</formula>
    </cfRule>
    <cfRule type="cellIs" dxfId="119" priority="124" operator="equal">
      <formula>0</formula>
    </cfRule>
  </conditionalFormatting>
  <conditionalFormatting sqref="D12:D17">
    <cfRule type="expression" dxfId="118" priority="29">
      <formula>$C12="N/A"</formula>
    </cfRule>
    <cfRule type="cellIs" dxfId="117" priority="30" operator="equal">
      <formula>2</formula>
    </cfRule>
    <cfRule type="cellIs" dxfId="116" priority="31" operator="equal">
      <formula>1</formula>
    </cfRule>
    <cfRule type="cellIs" dxfId="115" priority="32" operator="equal">
      <formula>0</formula>
    </cfRule>
  </conditionalFormatting>
  <conditionalFormatting sqref="D19">
    <cfRule type="expression" dxfId="114" priority="25">
      <formula>$C19="N/A"</formula>
    </cfRule>
    <cfRule type="cellIs" dxfId="113" priority="26" operator="equal">
      <formula>2</formula>
    </cfRule>
    <cfRule type="cellIs" dxfId="112" priority="27" operator="equal">
      <formula>1</formula>
    </cfRule>
    <cfRule type="cellIs" dxfId="111" priority="28" operator="equal">
      <formula>0</formula>
    </cfRule>
  </conditionalFormatting>
  <conditionalFormatting sqref="D22:D31">
    <cfRule type="expression" dxfId="110" priority="21">
      <formula>$C22="N/A"</formula>
    </cfRule>
    <cfRule type="cellIs" dxfId="109" priority="22" operator="equal">
      <formula>2</formula>
    </cfRule>
    <cfRule type="cellIs" dxfId="108" priority="23" operator="equal">
      <formula>1</formula>
    </cfRule>
    <cfRule type="cellIs" dxfId="107" priority="24" operator="equal">
      <formula>0</formula>
    </cfRule>
  </conditionalFormatting>
  <conditionalFormatting sqref="D33:D37">
    <cfRule type="expression" dxfId="106" priority="17">
      <formula>$C33="N/A"</formula>
    </cfRule>
    <cfRule type="cellIs" dxfId="105" priority="18" operator="equal">
      <formula>2</formula>
    </cfRule>
    <cfRule type="cellIs" dxfId="104" priority="19" operator="equal">
      <formula>1</formula>
    </cfRule>
    <cfRule type="cellIs" dxfId="103" priority="20" operator="equal">
      <formula>0</formula>
    </cfRule>
  </conditionalFormatting>
  <conditionalFormatting sqref="D39:D49">
    <cfRule type="expression" dxfId="102" priority="13">
      <formula>$C39="N/A"</formula>
    </cfRule>
    <cfRule type="cellIs" dxfId="101" priority="14" operator="equal">
      <formula>2</formula>
    </cfRule>
    <cfRule type="cellIs" dxfId="100" priority="15" operator="equal">
      <formula>1</formula>
    </cfRule>
    <cfRule type="cellIs" dxfId="99" priority="16" operator="equal">
      <formula>0</formula>
    </cfRule>
  </conditionalFormatting>
  <conditionalFormatting sqref="D52:D64">
    <cfRule type="expression" dxfId="98" priority="9">
      <formula>$C52="N/A"</formula>
    </cfRule>
    <cfRule type="cellIs" dxfId="97" priority="10" operator="equal">
      <formula>2</formula>
    </cfRule>
    <cfRule type="cellIs" dxfId="96" priority="11" operator="equal">
      <formula>1</formula>
    </cfRule>
    <cfRule type="cellIs" dxfId="95" priority="12" operator="equal">
      <formula>0</formula>
    </cfRule>
  </conditionalFormatting>
  <conditionalFormatting sqref="D66:D71">
    <cfRule type="expression" dxfId="94" priority="5">
      <formula>$C66="N/A"</formula>
    </cfRule>
    <cfRule type="cellIs" dxfId="93" priority="6" operator="equal">
      <formula>2</formula>
    </cfRule>
    <cfRule type="cellIs" dxfId="92" priority="7" operator="equal">
      <formula>1</formula>
    </cfRule>
    <cfRule type="cellIs" dxfId="91" priority="8" operator="equal">
      <formula>0</formula>
    </cfRule>
  </conditionalFormatting>
  <conditionalFormatting sqref="D73:D74 D8:D10">
    <cfRule type="expression" dxfId="90" priority="33">
      <formula>$C8="N/A"</formula>
    </cfRule>
  </conditionalFormatting>
  <conditionalFormatting sqref="D73:D74">
    <cfRule type="cellIs" dxfId="89" priority="2" operator="equal">
      <formula>2</formula>
    </cfRule>
    <cfRule type="cellIs" dxfId="88" priority="3" operator="equal">
      <formula>1</formula>
    </cfRule>
    <cfRule type="cellIs" dxfId="87" priority="4" operator="equal">
      <formula>0</formula>
    </cfRule>
  </conditionalFormatting>
  <dataValidations count="1">
    <dataValidation type="date" allowBlank="1" showInputMessage="1" showErrorMessage="1" sqref="E3" xr:uid="{97141D69-2E6A-4DD3-B0F1-A445992CAEEE}">
      <formula1>43831</formula1>
      <formula2>54789</formula2>
    </dataValidation>
  </dataValidations>
  <hyperlinks>
    <hyperlink ref="A95" r:id="rId1" display="https://www.stoptb.org/working-group-pages/practical-guide-to-implementing-quality-assurance-system-xpert-mtbrif-testing" xr:uid="{9ABABAA2-8819-4D97-9485-C275CA08CEE5}"/>
  </hyperlinks>
  <pageMargins left="0.7" right="0.7" top="0.75" bottom="0.75" header="0.3" footer="0.3"/>
  <pageSetup scale="24" fitToWidth="0" fitToHeight="0" orientation="portrait" r:id="rId2"/>
  <ignoredErrors>
    <ignoredError sqref="F75"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BC81FC6-3D47-4FEF-AC89-605FC185F579}">
          <x14:formula1>
            <xm:f>Sheet9!$A$2:$A$5</xm:f>
          </x14:formula1>
          <xm:sqref>C66:C71 C8:C10 C12:C17 C19 C22:C31 C33:C37 C39:C49 C52:C64 C73:C74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564B-B04E-47C2-84C7-995CB1190FFD}">
  <sheetPr codeName="Sheet4"/>
  <dimension ref="A1:F76"/>
  <sheetViews>
    <sheetView showGridLines="0" workbookViewId="0">
      <selection activeCell="G5" sqref="G5"/>
    </sheetView>
  </sheetViews>
  <sheetFormatPr defaultColWidth="63.25" defaultRowHeight="15" x14ac:dyDescent="0.25"/>
  <cols>
    <col min="1" max="1" width="7.875" style="1" bestFit="1" customWidth="1"/>
    <col min="2" max="2" width="60.375" customWidth="1"/>
    <col min="3" max="3" width="18.375" bestFit="1" customWidth="1"/>
    <col min="4" max="4" width="8.25" style="1" customWidth="1"/>
    <col min="5" max="5" width="32.375" customWidth="1"/>
    <col min="6" max="6" width="8.25" style="34" bestFit="1" customWidth="1"/>
  </cols>
  <sheetData>
    <row r="1" spans="1:6" ht="33.950000000000003" customHeight="1" x14ac:dyDescent="0.25">
      <c r="A1" s="166" t="s">
        <v>58</v>
      </c>
      <c r="B1" s="166"/>
      <c r="C1" s="166"/>
      <c r="D1" s="166"/>
      <c r="E1" s="166"/>
    </row>
    <row r="2" spans="1:6" x14ac:dyDescent="0.25">
      <c r="A2" s="88" t="s">
        <v>59</v>
      </c>
      <c r="B2" s="88"/>
      <c r="C2" s="88" t="s">
        <v>60</v>
      </c>
      <c r="D2" s="88"/>
      <c r="E2" s="30" t="s">
        <v>61</v>
      </c>
    </row>
    <row r="3" spans="1:6" x14ac:dyDescent="0.25">
      <c r="A3" s="89"/>
      <c r="B3" s="89"/>
      <c r="C3" s="86"/>
      <c r="D3" s="86"/>
      <c r="E3" s="31"/>
    </row>
    <row r="4" spans="1:6" x14ac:dyDescent="0.25">
      <c r="A4" s="93" t="s">
        <v>62</v>
      </c>
      <c r="B4" s="94"/>
      <c r="C4" s="94"/>
      <c r="D4" s="94"/>
      <c r="E4" s="95"/>
    </row>
    <row r="5" spans="1:6" ht="133.5" customHeight="1" x14ac:dyDescent="0.25">
      <c r="A5" s="96" t="s">
        <v>320</v>
      </c>
      <c r="B5" s="97"/>
      <c r="C5" s="97"/>
      <c r="D5" s="97"/>
      <c r="E5" s="98"/>
    </row>
    <row r="6" spans="1:6" ht="27.75" customHeight="1" x14ac:dyDescent="0.25">
      <c r="A6" s="99"/>
      <c r="B6" s="100"/>
      <c r="C6" s="100"/>
      <c r="D6" s="100"/>
      <c r="E6" s="101"/>
    </row>
    <row r="7" spans="1:6" x14ac:dyDescent="0.25">
      <c r="A7" s="10"/>
    </row>
    <row r="8" spans="1:6" ht="30" x14ac:dyDescent="0.25">
      <c r="A8" s="165" t="s">
        <v>64</v>
      </c>
      <c r="B8" s="165" t="s">
        <v>65</v>
      </c>
      <c r="C8" s="165" t="s">
        <v>10</v>
      </c>
      <c r="D8" s="165" t="s">
        <v>11</v>
      </c>
      <c r="E8" s="165" t="s">
        <v>66</v>
      </c>
      <c r="F8" s="35" t="s">
        <v>13</v>
      </c>
    </row>
    <row r="9" spans="1:6" ht="14.45" customHeight="1" x14ac:dyDescent="0.25">
      <c r="A9" s="90" t="s">
        <v>236</v>
      </c>
      <c r="B9" s="91"/>
      <c r="C9" s="91"/>
      <c r="D9" s="91"/>
      <c r="E9" s="92"/>
      <c r="F9" s="36"/>
    </row>
    <row r="10" spans="1:6" ht="14.45" customHeight="1" x14ac:dyDescent="0.25">
      <c r="A10" s="90" t="s">
        <v>67</v>
      </c>
      <c r="B10" s="91"/>
      <c r="C10" s="91"/>
      <c r="D10" s="91"/>
      <c r="E10" s="92"/>
      <c r="F10" s="36" t="str">
        <f>IF(D10="","",IF(D10&gt;=0,4))</f>
        <v/>
      </c>
    </row>
    <row r="11" spans="1:6" ht="30" x14ac:dyDescent="0.25">
      <c r="A11" s="17" t="s">
        <v>14</v>
      </c>
      <c r="B11" s="11" t="s">
        <v>68</v>
      </c>
      <c r="C11" s="11"/>
      <c r="D11" s="17" t="str">
        <f>IF(C11="","",IF(C11="N/A","",IF(C11="Not Present or Inadeqate",0,IF(C11="Present and Adequate",2,IF(C11="",,IF(C11="Partially Present or In Progress",1,))))))</f>
        <v/>
      </c>
      <c r="E11" s="11"/>
      <c r="F11" s="36" t="str">
        <f>IF(D11="","",IF(D11&gt;=0,3))</f>
        <v/>
      </c>
    </row>
    <row r="12" spans="1:6" ht="60" x14ac:dyDescent="0.25">
      <c r="A12" s="17" t="s">
        <v>69</v>
      </c>
      <c r="B12" s="11" t="s">
        <v>70</v>
      </c>
      <c r="C12" s="11"/>
      <c r="D12" s="17" t="str">
        <f>IF(C12="","",IF(C12="N/A","",IF(C12="Not Present or Inadeqate",0,IF(C12="Present and Adequate",2,IF(C12="",,IF(C12="Partially Present or In Progress",1,))))))</f>
        <v/>
      </c>
      <c r="E12" s="11"/>
      <c r="F12" s="36" t="str">
        <f t="shared" ref="F12:F54" si="0">IF(D12="","",IF(D12&gt;=0,3))</f>
        <v/>
      </c>
    </row>
    <row r="13" spans="1:6" ht="45" x14ac:dyDescent="0.25">
      <c r="A13" s="17" t="s">
        <v>71</v>
      </c>
      <c r="B13" s="11" t="s">
        <v>72</v>
      </c>
      <c r="C13" s="11"/>
      <c r="D13" s="17" t="str">
        <f t="shared" ref="D13:D14" si="1">IF(C13="","",IF(C13="N/A","",IF(C13="Not Present or Inadeqate",0,IF(C13="Present and Adequate",2,IF(C13="",,IF(C13="Partially Present or In Progress",1,))))))</f>
        <v/>
      </c>
      <c r="E13" s="11"/>
      <c r="F13" s="36" t="str">
        <f t="shared" si="0"/>
        <v/>
      </c>
    </row>
    <row r="14" spans="1:6" ht="45" x14ac:dyDescent="0.25">
      <c r="A14" s="17" t="s">
        <v>73</v>
      </c>
      <c r="B14" s="11" t="s">
        <v>74</v>
      </c>
      <c r="C14" s="11"/>
      <c r="D14" s="17" t="str">
        <f t="shared" si="1"/>
        <v/>
      </c>
      <c r="E14" s="11"/>
      <c r="F14" s="36" t="str">
        <f t="shared" si="0"/>
        <v/>
      </c>
    </row>
    <row r="15" spans="1:6" x14ac:dyDescent="0.25">
      <c r="A15" s="90" t="s">
        <v>75</v>
      </c>
      <c r="B15" s="91"/>
      <c r="C15" s="91"/>
      <c r="D15" s="91"/>
      <c r="E15" s="92"/>
      <c r="F15" s="36"/>
    </row>
    <row r="16" spans="1:6" ht="45" x14ac:dyDescent="0.25">
      <c r="A16" s="17" t="s">
        <v>76</v>
      </c>
      <c r="B16" s="11" t="s">
        <v>77</v>
      </c>
      <c r="C16" s="11"/>
      <c r="D16" s="17" t="str">
        <f t="shared" ref="D16:D54" si="2">IF(C16="","",IF(C16="N/A","",IF(C16="Not Present or Inadeqate",0,IF(C16="Present and Adequate",2,IF(C16="",,IF(C16="Partially Present or In Progress",1,))))))</f>
        <v/>
      </c>
      <c r="E16" s="11"/>
      <c r="F16" s="36" t="str">
        <f t="shared" si="0"/>
        <v/>
      </c>
    </row>
    <row r="17" spans="1:6" ht="30" x14ac:dyDescent="0.25">
      <c r="A17" s="17" t="s">
        <v>78</v>
      </c>
      <c r="B17" s="11" t="s">
        <v>314</v>
      </c>
      <c r="C17" s="11"/>
      <c r="D17" s="17" t="str">
        <f t="shared" si="2"/>
        <v/>
      </c>
      <c r="E17" s="11"/>
      <c r="F17" s="36" t="str">
        <f t="shared" si="0"/>
        <v/>
      </c>
    </row>
    <row r="18" spans="1:6" ht="75" x14ac:dyDescent="0.25">
      <c r="A18" s="17" t="s">
        <v>79</v>
      </c>
      <c r="B18" s="11" t="s">
        <v>80</v>
      </c>
      <c r="C18" s="11"/>
      <c r="D18" s="17" t="str">
        <f t="shared" si="2"/>
        <v/>
      </c>
      <c r="E18" s="11"/>
      <c r="F18" s="36" t="str">
        <f t="shared" si="0"/>
        <v/>
      </c>
    </row>
    <row r="19" spans="1:6" ht="30" x14ac:dyDescent="0.25">
      <c r="A19" s="17" t="s">
        <v>81</v>
      </c>
      <c r="B19" s="11" t="s">
        <v>82</v>
      </c>
      <c r="C19" s="11"/>
      <c r="D19" s="17" t="str">
        <f t="shared" si="2"/>
        <v/>
      </c>
      <c r="E19" s="11"/>
      <c r="F19" s="36" t="str">
        <f t="shared" si="0"/>
        <v/>
      </c>
    </row>
    <row r="20" spans="1:6" ht="45" x14ac:dyDescent="0.25">
      <c r="A20" s="17" t="s">
        <v>83</v>
      </c>
      <c r="B20" s="11" t="s">
        <v>84</v>
      </c>
      <c r="C20" s="11"/>
      <c r="D20" s="17" t="str">
        <f t="shared" si="2"/>
        <v/>
      </c>
      <c r="E20" s="11"/>
      <c r="F20" s="36" t="str">
        <f t="shared" si="0"/>
        <v/>
      </c>
    </row>
    <row r="21" spans="1:6" ht="30" x14ac:dyDescent="0.25">
      <c r="A21" s="17" t="s">
        <v>85</v>
      </c>
      <c r="B21" s="11" t="s">
        <v>86</v>
      </c>
      <c r="C21" s="11"/>
      <c r="D21" s="17" t="str">
        <f t="shared" si="2"/>
        <v/>
      </c>
      <c r="E21" s="11"/>
      <c r="F21" s="36" t="str">
        <f t="shared" si="0"/>
        <v/>
      </c>
    </row>
    <row r="22" spans="1:6" x14ac:dyDescent="0.25">
      <c r="A22" s="90" t="s">
        <v>87</v>
      </c>
      <c r="B22" s="91"/>
      <c r="C22" s="91"/>
      <c r="D22" s="91"/>
      <c r="E22" s="92"/>
      <c r="F22" s="36"/>
    </row>
    <row r="23" spans="1:6" ht="60" x14ac:dyDescent="0.25">
      <c r="A23" s="17" t="s">
        <v>88</v>
      </c>
      <c r="B23" s="11" t="s">
        <v>89</v>
      </c>
      <c r="C23" s="11"/>
      <c r="D23" s="17" t="str">
        <f t="shared" si="2"/>
        <v/>
      </c>
      <c r="E23" s="11"/>
      <c r="F23" s="36" t="str">
        <f t="shared" si="0"/>
        <v/>
      </c>
    </row>
    <row r="24" spans="1:6" ht="30" x14ac:dyDescent="0.25">
      <c r="A24" s="17" t="s">
        <v>22</v>
      </c>
      <c r="B24" s="11" t="s">
        <v>90</v>
      </c>
      <c r="C24" s="11"/>
      <c r="D24" s="17" t="str">
        <f t="shared" si="2"/>
        <v/>
      </c>
      <c r="E24" s="11"/>
      <c r="F24" s="36" t="str">
        <f t="shared" si="0"/>
        <v/>
      </c>
    </row>
    <row r="25" spans="1:6" ht="30" x14ac:dyDescent="0.25">
      <c r="A25" s="17" t="s">
        <v>23</v>
      </c>
      <c r="B25" s="11" t="s">
        <v>91</v>
      </c>
      <c r="C25" s="11"/>
      <c r="D25" s="17" t="str">
        <f t="shared" si="2"/>
        <v/>
      </c>
      <c r="E25" s="11"/>
      <c r="F25" s="36" t="str">
        <f t="shared" si="0"/>
        <v/>
      </c>
    </row>
    <row r="26" spans="1:6" x14ac:dyDescent="0.25">
      <c r="A26" s="90" t="s">
        <v>92</v>
      </c>
      <c r="B26" s="91"/>
      <c r="C26" s="91"/>
      <c r="D26" s="91"/>
      <c r="E26" s="92"/>
      <c r="F26" s="36"/>
    </row>
    <row r="27" spans="1:6" ht="30" x14ac:dyDescent="0.25">
      <c r="A27" s="17" t="s">
        <v>25</v>
      </c>
      <c r="B27" s="11" t="s">
        <v>93</v>
      </c>
      <c r="C27" s="11"/>
      <c r="D27" s="17" t="str">
        <f t="shared" si="2"/>
        <v/>
      </c>
      <c r="E27" s="11"/>
      <c r="F27" s="36" t="str">
        <f t="shared" si="0"/>
        <v/>
      </c>
    </row>
    <row r="28" spans="1:6" ht="30" x14ac:dyDescent="0.25">
      <c r="A28" s="17" t="s">
        <v>26</v>
      </c>
      <c r="B28" s="11" t="s">
        <v>94</v>
      </c>
      <c r="C28" s="11"/>
      <c r="D28" s="17" t="str">
        <f t="shared" si="2"/>
        <v/>
      </c>
      <c r="E28" s="11"/>
      <c r="F28" s="36" t="str">
        <f t="shared" si="0"/>
        <v/>
      </c>
    </row>
    <row r="29" spans="1:6" ht="30" x14ac:dyDescent="0.25">
      <c r="A29" s="17" t="s">
        <v>27</v>
      </c>
      <c r="B29" s="11" t="s">
        <v>95</v>
      </c>
      <c r="C29" s="11"/>
      <c r="D29" s="17" t="str">
        <f t="shared" si="2"/>
        <v/>
      </c>
      <c r="E29" s="11"/>
      <c r="F29" s="36" t="str">
        <f t="shared" si="0"/>
        <v/>
      </c>
    </row>
    <row r="30" spans="1:6" ht="45" x14ac:dyDescent="0.25">
      <c r="A30" s="17">
        <v>17</v>
      </c>
      <c r="B30" s="11" t="s">
        <v>96</v>
      </c>
      <c r="C30" s="11"/>
      <c r="D30" s="17" t="str">
        <f t="shared" si="2"/>
        <v/>
      </c>
      <c r="E30" s="11"/>
      <c r="F30" s="36" t="str">
        <f t="shared" si="0"/>
        <v/>
      </c>
    </row>
    <row r="31" spans="1:6" x14ac:dyDescent="0.25">
      <c r="A31" s="90" t="s">
        <v>97</v>
      </c>
      <c r="B31" s="91"/>
      <c r="C31" s="91"/>
      <c r="D31" s="91"/>
      <c r="E31" s="92"/>
      <c r="F31" s="36"/>
    </row>
    <row r="32" spans="1:6" ht="30" x14ac:dyDescent="0.25">
      <c r="A32" s="17">
        <v>18</v>
      </c>
      <c r="B32" s="11" t="s">
        <v>98</v>
      </c>
      <c r="C32" s="11"/>
      <c r="D32" s="17" t="str">
        <f t="shared" si="2"/>
        <v/>
      </c>
      <c r="E32" s="11"/>
      <c r="F32" s="36" t="str">
        <f t="shared" si="0"/>
        <v/>
      </c>
    </row>
    <row r="33" spans="1:6" ht="30" x14ac:dyDescent="0.25">
      <c r="A33" s="17" t="s">
        <v>237</v>
      </c>
      <c r="B33" s="11" t="s">
        <v>99</v>
      </c>
      <c r="C33" s="11"/>
      <c r="D33" s="17" t="str">
        <f t="shared" si="2"/>
        <v/>
      </c>
      <c r="E33" s="11"/>
      <c r="F33" s="36" t="str">
        <f t="shared" si="0"/>
        <v/>
      </c>
    </row>
    <row r="34" spans="1:6" ht="45" x14ac:dyDescent="0.25">
      <c r="A34" s="17" t="s">
        <v>238</v>
      </c>
      <c r="B34" s="11" t="s">
        <v>100</v>
      </c>
      <c r="C34" s="11"/>
      <c r="D34" s="17" t="str">
        <f t="shared" si="2"/>
        <v/>
      </c>
      <c r="E34" s="11"/>
      <c r="F34" s="36" t="str">
        <f t="shared" si="0"/>
        <v/>
      </c>
    </row>
    <row r="35" spans="1:6" ht="30" x14ac:dyDescent="0.25">
      <c r="A35" s="17">
        <v>19</v>
      </c>
      <c r="B35" s="11" t="s">
        <v>101</v>
      </c>
      <c r="C35" s="11"/>
      <c r="D35" s="17" t="str">
        <f t="shared" si="2"/>
        <v/>
      </c>
      <c r="E35" s="11"/>
      <c r="F35" s="36" t="str">
        <f t="shared" si="0"/>
        <v/>
      </c>
    </row>
    <row r="36" spans="1:6" ht="45" x14ac:dyDescent="0.25">
      <c r="A36" s="17">
        <v>20</v>
      </c>
      <c r="B36" s="11" t="s">
        <v>102</v>
      </c>
      <c r="C36" s="11"/>
      <c r="D36" s="17" t="str">
        <f t="shared" si="2"/>
        <v/>
      </c>
      <c r="E36" s="11"/>
      <c r="F36" s="36" t="str">
        <f t="shared" si="0"/>
        <v/>
      </c>
    </row>
    <row r="37" spans="1:6" x14ac:dyDescent="0.25">
      <c r="A37" s="90" t="s">
        <v>103</v>
      </c>
      <c r="B37" s="91"/>
      <c r="C37" s="91"/>
      <c r="D37" s="91"/>
      <c r="E37" s="92"/>
      <c r="F37" s="36"/>
    </row>
    <row r="38" spans="1:6" ht="45" x14ac:dyDescent="0.25">
      <c r="A38" s="17">
        <v>21</v>
      </c>
      <c r="B38" s="11" t="s">
        <v>104</v>
      </c>
      <c r="C38" s="11"/>
      <c r="D38" s="17" t="str">
        <f t="shared" si="2"/>
        <v/>
      </c>
      <c r="E38" s="11"/>
      <c r="F38" s="36" t="str">
        <f t="shared" si="0"/>
        <v/>
      </c>
    </row>
    <row r="39" spans="1:6" ht="30" x14ac:dyDescent="0.25">
      <c r="A39" s="17">
        <v>22</v>
      </c>
      <c r="B39" s="11" t="s">
        <v>105</v>
      </c>
      <c r="C39" s="11"/>
      <c r="D39" s="17" t="str">
        <f t="shared" si="2"/>
        <v/>
      </c>
      <c r="E39" s="11"/>
      <c r="F39" s="36" t="str">
        <f t="shared" si="0"/>
        <v/>
      </c>
    </row>
    <row r="40" spans="1:6" ht="45" x14ac:dyDescent="0.25">
      <c r="A40" s="17">
        <v>23</v>
      </c>
      <c r="B40" s="11" t="s">
        <v>106</v>
      </c>
      <c r="C40" s="11"/>
      <c r="D40" s="17" t="str">
        <f t="shared" si="2"/>
        <v/>
      </c>
      <c r="E40" s="11"/>
      <c r="F40" s="36" t="str">
        <f t="shared" si="0"/>
        <v/>
      </c>
    </row>
    <row r="41" spans="1:6" ht="45" x14ac:dyDescent="0.25">
      <c r="A41" s="17">
        <v>24</v>
      </c>
      <c r="B41" s="11" t="s">
        <v>107</v>
      </c>
      <c r="C41" s="11"/>
      <c r="D41" s="17" t="str">
        <f t="shared" si="2"/>
        <v/>
      </c>
      <c r="E41" s="11"/>
      <c r="F41" s="36" t="str">
        <f t="shared" si="0"/>
        <v/>
      </c>
    </row>
    <row r="42" spans="1:6" ht="29.1" customHeight="1" x14ac:dyDescent="0.25">
      <c r="A42" s="90" t="s">
        <v>108</v>
      </c>
      <c r="B42" s="91"/>
      <c r="C42" s="91"/>
      <c r="D42" s="91"/>
      <c r="E42" s="92"/>
      <c r="F42" s="36"/>
    </row>
    <row r="43" spans="1:6" ht="30" x14ac:dyDescent="0.25">
      <c r="A43" s="17">
        <v>25</v>
      </c>
      <c r="B43" s="11" t="s">
        <v>109</v>
      </c>
      <c r="C43" s="11"/>
      <c r="D43" s="17" t="str">
        <f t="shared" si="2"/>
        <v/>
      </c>
      <c r="E43" s="11"/>
      <c r="F43" s="36" t="str">
        <f t="shared" si="0"/>
        <v/>
      </c>
    </row>
    <row r="44" spans="1:6" ht="30" x14ac:dyDescent="0.25">
      <c r="A44" s="17">
        <v>26</v>
      </c>
      <c r="B44" s="11" t="s">
        <v>110</v>
      </c>
      <c r="C44" s="11"/>
      <c r="D44" s="17" t="str">
        <f t="shared" si="2"/>
        <v/>
      </c>
      <c r="E44" s="11"/>
      <c r="F44" s="36" t="str">
        <f t="shared" si="0"/>
        <v/>
      </c>
    </row>
    <row r="45" spans="1:6" ht="30" x14ac:dyDescent="0.25">
      <c r="A45" s="17">
        <v>27</v>
      </c>
      <c r="B45" s="11" t="s">
        <v>111</v>
      </c>
      <c r="C45" s="11"/>
      <c r="D45" s="17" t="str">
        <f t="shared" si="2"/>
        <v/>
      </c>
      <c r="E45" s="11"/>
      <c r="F45" s="36" t="str">
        <f t="shared" si="0"/>
        <v/>
      </c>
    </row>
    <row r="46" spans="1:6" ht="45" x14ac:dyDescent="0.25">
      <c r="A46" s="17">
        <v>28</v>
      </c>
      <c r="B46" s="11" t="s">
        <v>112</v>
      </c>
      <c r="C46" s="11"/>
      <c r="D46" s="17" t="str">
        <f t="shared" si="2"/>
        <v/>
      </c>
      <c r="E46" s="11"/>
      <c r="F46" s="36" t="str">
        <f t="shared" si="0"/>
        <v/>
      </c>
    </row>
    <row r="47" spans="1:6" ht="30" x14ac:dyDescent="0.25">
      <c r="A47" s="17">
        <v>29</v>
      </c>
      <c r="B47" s="11" t="s">
        <v>113</v>
      </c>
      <c r="C47" s="11"/>
      <c r="D47" s="17" t="str">
        <f t="shared" si="2"/>
        <v/>
      </c>
      <c r="E47" s="11"/>
      <c r="F47" s="36" t="str">
        <f t="shared" si="0"/>
        <v/>
      </c>
    </row>
    <row r="48" spans="1:6" ht="45" x14ac:dyDescent="0.25">
      <c r="A48" s="17">
        <v>30</v>
      </c>
      <c r="B48" s="11" t="s">
        <v>114</v>
      </c>
      <c r="C48" s="11"/>
      <c r="D48" s="17" t="str">
        <f t="shared" si="2"/>
        <v/>
      </c>
      <c r="E48" s="11"/>
      <c r="F48" s="36" t="str">
        <f t="shared" si="0"/>
        <v/>
      </c>
    </row>
    <row r="49" spans="1:6" ht="30" x14ac:dyDescent="0.25">
      <c r="A49" s="17">
        <v>31</v>
      </c>
      <c r="B49" s="11" t="s">
        <v>115</v>
      </c>
      <c r="C49" s="11"/>
      <c r="D49" s="17" t="str">
        <f t="shared" si="2"/>
        <v/>
      </c>
      <c r="E49" s="11"/>
      <c r="F49" s="36" t="str">
        <f t="shared" si="0"/>
        <v/>
      </c>
    </row>
    <row r="50" spans="1:6" x14ac:dyDescent="0.25">
      <c r="A50" s="90" t="s">
        <v>116</v>
      </c>
      <c r="B50" s="91"/>
      <c r="C50" s="91"/>
      <c r="D50" s="91"/>
      <c r="E50" s="92"/>
      <c r="F50" s="36"/>
    </row>
    <row r="51" spans="1:6" ht="30" x14ac:dyDescent="0.25">
      <c r="A51" s="17">
        <v>32</v>
      </c>
      <c r="B51" s="11" t="s">
        <v>117</v>
      </c>
      <c r="C51" s="11"/>
      <c r="D51" s="17" t="str">
        <f t="shared" si="2"/>
        <v/>
      </c>
      <c r="E51" s="11"/>
      <c r="F51" s="36" t="str">
        <f t="shared" si="0"/>
        <v/>
      </c>
    </row>
    <row r="52" spans="1:6" ht="30" x14ac:dyDescent="0.25">
      <c r="A52" s="17">
        <v>33</v>
      </c>
      <c r="B52" s="11" t="s">
        <v>118</v>
      </c>
      <c r="C52" s="11"/>
      <c r="D52" s="17" t="str">
        <f t="shared" si="2"/>
        <v/>
      </c>
      <c r="E52" s="11"/>
      <c r="F52" s="36" t="str">
        <f t="shared" si="0"/>
        <v/>
      </c>
    </row>
    <row r="53" spans="1:6" ht="45" x14ac:dyDescent="0.25">
      <c r="A53" s="17">
        <v>34</v>
      </c>
      <c r="B53" s="11" t="s">
        <v>119</v>
      </c>
      <c r="C53" s="11"/>
      <c r="D53" s="17" t="str">
        <f t="shared" si="2"/>
        <v/>
      </c>
      <c r="E53" s="11"/>
      <c r="F53" s="36" t="str">
        <f t="shared" si="0"/>
        <v/>
      </c>
    </row>
    <row r="54" spans="1:6" ht="30" x14ac:dyDescent="0.25">
      <c r="A54" s="17">
        <v>35</v>
      </c>
      <c r="B54" s="11" t="s">
        <v>120</v>
      </c>
      <c r="C54" s="11"/>
      <c r="D54" s="17" t="str">
        <f t="shared" si="2"/>
        <v/>
      </c>
      <c r="E54" s="11"/>
      <c r="F54" s="36" t="str">
        <f t="shared" si="0"/>
        <v/>
      </c>
    </row>
    <row r="55" spans="1:6" x14ac:dyDescent="0.25">
      <c r="A55" s="74"/>
      <c r="B55" s="11"/>
      <c r="C55" s="11" t="s">
        <v>54</v>
      </c>
      <c r="D55" s="17">
        <f>SUM(D51:D54,D43:D49,D38:D41,D32:D36,D27:D30,D23:D25,D16:D21,D11:D14)</f>
        <v>0</v>
      </c>
      <c r="E55" s="32" t="s">
        <v>55</v>
      </c>
      <c r="F55" s="36">
        <f>SUM(F11:F14,F16:F21,F23,F24,F25,F27,F28,F29,F30,F32:F36,F38:F41,F43:F49,F51,F52,F53,F54)</f>
        <v>0</v>
      </c>
    </row>
    <row r="56" spans="1:6" x14ac:dyDescent="0.25">
      <c r="A56" s="127"/>
      <c r="B56" s="44"/>
      <c r="C56" s="32" t="s">
        <v>56</v>
      </c>
      <c r="D56" s="33" t="e">
        <f>(D55/F55)</f>
        <v>#DIV/0!</v>
      </c>
      <c r="E56" s="32"/>
      <c r="F56" s="36"/>
    </row>
    <row r="57" spans="1:6" x14ac:dyDescent="0.25">
      <c r="A57" s="9"/>
      <c r="C57" s="56"/>
      <c r="D57" s="57"/>
      <c r="E57" s="56"/>
    </row>
    <row r="58" spans="1:6" ht="15.75" thickBot="1" x14ac:dyDescent="0.3">
      <c r="A58" s="9"/>
      <c r="C58" s="161" t="s">
        <v>261</v>
      </c>
      <c r="D58" s="162"/>
      <c r="E58" s="162"/>
    </row>
    <row r="59" spans="1:6" ht="15.75" thickBot="1" x14ac:dyDescent="0.3">
      <c r="A59" s="9"/>
      <c r="C59" s="58" t="s">
        <v>250</v>
      </c>
      <c r="D59" s="52" t="s">
        <v>218</v>
      </c>
      <c r="E59" s="52" t="s">
        <v>251</v>
      </c>
    </row>
    <row r="60" spans="1:6" ht="15.75" thickBot="1" x14ac:dyDescent="0.3">
      <c r="A60" s="9"/>
      <c r="C60" s="59" t="s">
        <v>252</v>
      </c>
      <c r="D60" s="54" t="s">
        <v>253</v>
      </c>
      <c r="E60" s="54" t="s">
        <v>254</v>
      </c>
    </row>
    <row r="61" spans="1:6" ht="15.75" thickBot="1" x14ac:dyDescent="0.3">
      <c r="A61" s="9"/>
      <c r="C61" s="59" t="s">
        <v>255</v>
      </c>
      <c r="D61" s="54" t="s">
        <v>256</v>
      </c>
      <c r="E61" s="54" t="s">
        <v>257</v>
      </c>
    </row>
    <row r="62" spans="1:6" ht="15.75" thickBot="1" x14ac:dyDescent="0.3">
      <c r="A62" s="9"/>
      <c r="C62" s="59" t="s">
        <v>258</v>
      </c>
      <c r="D62" s="54" t="s">
        <v>259</v>
      </c>
      <c r="E62" s="54" t="s">
        <v>260</v>
      </c>
    </row>
    <row r="63" spans="1:6" x14ac:dyDescent="0.25">
      <c r="A63" s="9"/>
      <c r="C63" s="56"/>
      <c r="D63" s="57"/>
      <c r="E63" s="56"/>
    </row>
    <row r="64" spans="1:6" x14ac:dyDescent="0.25">
      <c r="A64" s="9"/>
      <c r="B64" s="56"/>
      <c r="C64" s="56"/>
      <c r="D64" s="57"/>
      <c r="E64" s="56"/>
    </row>
    <row r="65" spans="1:5" ht="15.6" customHeight="1" x14ac:dyDescent="0.25">
      <c r="A65" s="163" t="s">
        <v>121</v>
      </c>
      <c r="B65" s="164"/>
      <c r="C65" s="164"/>
      <c r="D65" s="164"/>
      <c r="E65" s="164"/>
    </row>
    <row r="66" spans="1:5" ht="15.75" x14ac:dyDescent="0.25">
      <c r="A66" s="76"/>
      <c r="B66" s="77"/>
      <c r="C66" s="77"/>
      <c r="D66" s="77"/>
      <c r="E66" s="78"/>
    </row>
    <row r="67" spans="1:5" ht="15.75" x14ac:dyDescent="0.25">
      <c r="A67" s="76"/>
      <c r="B67" s="77"/>
      <c r="C67" s="77"/>
      <c r="D67" s="77"/>
      <c r="E67" s="78"/>
    </row>
    <row r="68" spans="1:5" ht="15.75" x14ac:dyDescent="0.25">
      <c r="A68" s="76"/>
      <c r="B68" s="77"/>
      <c r="C68" s="77"/>
      <c r="D68" s="77"/>
      <c r="E68" s="78"/>
    </row>
    <row r="69" spans="1:5" ht="15.75" x14ac:dyDescent="0.25">
      <c r="A69" s="76"/>
      <c r="B69" s="77"/>
      <c r="C69" s="77"/>
      <c r="D69" s="77"/>
      <c r="E69" s="78"/>
    </row>
    <row r="70" spans="1:5" ht="15.75" x14ac:dyDescent="0.25">
      <c r="A70" s="76"/>
      <c r="B70" s="77"/>
      <c r="C70" s="77"/>
      <c r="D70" s="77"/>
      <c r="E70" s="78"/>
    </row>
    <row r="71" spans="1:5" ht="15.75" x14ac:dyDescent="0.25">
      <c r="A71" s="76"/>
      <c r="B71" s="77"/>
      <c r="C71" s="77"/>
      <c r="D71" s="77"/>
      <c r="E71" s="78"/>
    </row>
    <row r="72" spans="1:5" ht="15.75" x14ac:dyDescent="0.25">
      <c r="A72" s="76"/>
      <c r="B72" s="77"/>
      <c r="C72" s="77"/>
      <c r="D72" s="77"/>
      <c r="E72" s="78"/>
    </row>
    <row r="73" spans="1:5" ht="15.75" x14ac:dyDescent="0.25">
      <c r="A73" s="76"/>
      <c r="B73" s="77"/>
      <c r="C73" s="77"/>
      <c r="D73" s="77"/>
      <c r="E73" s="78"/>
    </row>
    <row r="74" spans="1:5" ht="18.75" x14ac:dyDescent="0.25">
      <c r="A74" s="2"/>
    </row>
    <row r="75" spans="1:5" ht="18.75" x14ac:dyDescent="0.25">
      <c r="A75" s="2"/>
    </row>
    <row r="76" spans="1:5" ht="18" x14ac:dyDescent="0.25">
      <c r="A76" s="67" t="s">
        <v>272</v>
      </c>
    </row>
  </sheetData>
  <mergeCells count="27">
    <mergeCell ref="A71:E71"/>
    <mergeCell ref="A72:E72"/>
    <mergeCell ref="A73:E73"/>
    <mergeCell ref="A4:E4"/>
    <mergeCell ref="A5:E5"/>
    <mergeCell ref="A65:E65"/>
    <mergeCell ref="A66:E66"/>
    <mergeCell ref="A67:E67"/>
    <mergeCell ref="A68:E68"/>
    <mergeCell ref="A69:E69"/>
    <mergeCell ref="A70:E70"/>
    <mergeCell ref="A6:E6"/>
    <mergeCell ref="A22:E22"/>
    <mergeCell ref="A15:E15"/>
    <mergeCell ref="C58:E58"/>
    <mergeCell ref="A10:E10"/>
    <mergeCell ref="A1:E1"/>
    <mergeCell ref="A2:B2"/>
    <mergeCell ref="A3:B3"/>
    <mergeCell ref="C2:D2"/>
    <mergeCell ref="C3:D3"/>
    <mergeCell ref="A9:E9"/>
    <mergeCell ref="A50:E50"/>
    <mergeCell ref="A42:E42"/>
    <mergeCell ref="A37:E37"/>
    <mergeCell ref="A31:E31"/>
    <mergeCell ref="A26:E26"/>
  </mergeCells>
  <conditionalFormatting sqref="D11:D14">
    <cfRule type="expression" dxfId="86" priority="29">
      <formula>$C11="N/A"</formula>
    </cfRule>
    <cfRule type="cellIs" dxfId="85" priority="30" operator="equal">
      <formula>2</formula>
    </cfRule>
    <cfRule type="cellIs" dxfId="84" priority="31" operator="equal">
      <formula>1</formula>
    </cfRule>
    <cfRule type="cellIs" dxfId="83" priority="32" operator="equal">
      <formula>0</formula>
    </cfRule>
  </conditionalFormatting>
  <conditionalFormatting sqref="D16:D21">
    <cfRule type="expression" dxfId="82" priority="25">
      <formula>$C16="N/A"</formula>
    </cfRule>
    <cfRule type="cellIs" dxfId="81" priority="26" operator="equal">
      <formula>2</formula>
    </cfRule>
    <cfRule type="cellIs" dxfId="80" priority="27" operator="equal">
      <formula>1</formula>
    </cfRule>
    <cfRule type="cellIs" dxfId="79" priority="28" operator="equal">
      <formula>0</formula>
    </cfRule>
  </conditionalFormatting>
  <conditionalFormatting sqref="D23:D25">
    <cfRule type="expression" dxfId="78" priority="21">
      <formula>$C23="N/A"</formula>
    </cfRule>
    <cfRule type="cellIs" dxfId="77" priority="22" operator="equal">
      <formula>2</formula>
    </cfRule>
    <cfRule type="cellIs" dxfId="76" priority="23" operator="equal">
      <formula>1</formula>
    </cfRule>
    <cfRule type="cellIs" dxfId="75" priority="24" operator="equal">
      <formula>0</formula>
    </cfRule>
  </conditionalFormatting>
  <conditionalFormatting sqref="D27:D30">
    <cfRule type="expression" dxfId="74" priority="17">
      <formula>$C27="N/A"</formula>
    </cfRule>
    <cfRule type="cellIs" dxfId="73" priority="18" operator="equal">
      <formula>2</formula>
    </cfRule>
    <cfRule type="cellIs" dxfId="72" priority="19" operator="equal">
      <formula>1</formula>
    </cfRule>
    <cfRule type="cellIs" dxfId="71" priority="20" operator="equal">
      <formula>0</formula>
    </cfRule>
  </conditionalFormatting>
  <conditionalFormatting sqref="D32:D36">
    <cfRule type="expression" dxfId="70" priority="13">
      <formula>$C32="N/A"</formula>
    </cfRule>
    <cfRule type="cellIs" dxfId="69" priority="14" operator="equal">
      <formula>2</formula>
    </cfRule>
    <cfRule type="cellIs" dxfId="68" priority="15" operator="equal">
      <formula>1</formula>
    </cfRule>
    <cfRule type="cellIs" dxfId="67" priority="16" operator="equal">
      <formula>0</formula>
    </cfRule>
  </conditionalFormatting>
  <conditionalFormatting sqref="D38:D41">
    <cfRule type="expression" dxfId="66" priority="9">
      <formula>$C38="N/A"</formula>
    </cfRule>
    <cfRule type="cellIs" dxfId="65" priority="10" operator="equal">
      <formula>2</formula>
    </cfRule>
    <cfRule type="cellIs" dxfId="64" priority="11" operator="equal">
      <formula>1</formula>
    </cfRule>
    <cfRule type="cellIs" dxfId="63" priority="12" operator="equal">
      <formula>0</formula>
    </cfRule>
  </conditionalFormatting>
  <conditionalFormatting sqref="D43:D49">
    <cfRule type="expression" dxfId="62" priority="5">
      <formula>$C43="N/A"</formula>
    </cfRule>
    <cfRule type="cellIs" dxfId="61" priority="6" operator="equal">
      <formula>2</formula>
    </cfRule>
    <cfRule type="cellIs" dxfId="60" priority="7" operator="equal">
      <formula>1</formula>
    </cfRule>
    <cfRule type="cellIs" dxfId="59" priority="8" operator="equal">
      <formula>0</formula>
    </cfRule>
  </conditionalFormatting>
  <conditionalFormatting sqref="D51:D54">
    <cfRule type="expression" dxfId="58" priority="1">
      <formula>$C51="N/A"</formula>
    </cfRule>
    <cfRule type="cellIs" dxfId="57" priority="3" operator="equal">
      <formula>1</formula>
    </cfRule>
    <cfRule type="cellIs" dxfId="56" priority="4" operator="equal">
      <formula>0</formula>
    </cfRule>
  </conditionalFormatting>
  <conditionalFormatting sqref="D51:D55">
    <cfRule type="cellIs" dxfId="55" priority="2" operator="equal">
      <formula>2</formula>
    </cfRule>
  </conditionalFormatting>
  <conditionalFormatting sqref="D55">
    <cfRule type="cellIs" dxfId="54" priority="70" operator="equal">
      <formula>1</formula>
    </cfRule>
    <cfRule type="cellIs" dxfId="53" priority="71" operator="equal">
      <formula>0</formula>
    </cfRule>
  </conditionalFormatting>
  <dataValidations count="1">
    <dataValidation type="date" allowBlank="1" showInputMessage="1" showErrorMessage="1" sqref="E3" xr:uid="{172910CA-B557-4C26-BD12-93A5F6F56906}">
      <formula1>43831</formula1>
      <formula2>54789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5D76DB9-5C11-4884-9C3E-793372955E0C}">
          <x14:formula1>
            <xm:f>Sheet9!$A$2:$A$5</xm:f>
          </x14:formula1>
          <xm:sqref>C11:C14 C16:C21 C23:C25 C27:C30 C38:C41 C43:C49 C51:C55 C32:C36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98D5-A95B-4F27-9F8F-0E06DF17DE62}">
  <sheetPr codeName="Sheet5"/>
  <dimension ref="A1:L87"/>
  <sheetViews>
    <sheetView topLeftCell="A61" workbookViewId="0">
      <selection activeCell="G65" sqref="G65"/>
    </sheetView>
  </sheetViews>
  <sheetFormatPr defaultRowHeight="15" x14ac:dyDescent="0.25"/>
  <cols>
    <col min="1" max="1" width="8" bestFit="1" customWidth="1"/>
    <col min="2" max="2" width="49.625" customWidth="1"/>
    <col min="3" max="4" width="14.625" customWidth="1"/>
    <col min="5" max="5" width="33.25" customWidth="1"/>
  </cols>
  <sheetData>
    <row r="1" spans="1:6" ht="17.25" x14ac:dyDescent="0.25">
      <c r="A1" s="105" t="s">
        <v>122</v>
      </c>
      <c r="B1" s="105"/>
      <c r="C1" s="105"/>
      <c r="D1" s="105"/>
      <c r="E1" s="105"/>
    </row>
    <row r="2" spans="1:6" x14ac:dyDescent="0.25">
      <c r="A2" s="88" t="s">
        <v>59</v>
      </c>
      <c r="B2" s="88"/>
      <c r="C2" s="88" t="s">
        <v>60</v>
      </c>
      <c r="D2" s="88"/>
      <c r="E2" s="30" t="s">
        <v>61</v>
      </c>
    </row>
    <row r="3" spans="1:6" x14ac:dyDescent="0.25">
      <c r="A3" s="106"/>
      <c r="B3" s="106"/>
      <c r="C3" s="107"/>
      <c r="D3" s="107"/>
      <c r="E3" s="40"/>
    </row>
    <row r="4" spans="1:6" ht="56.25" customHeight="1" x14ac:dyDescent="0.25">
      <c r="A4" s="108" t="s">
        <v>123</v>
      </c>
      <c r="B4" s="109"/>
      <c r="C4" s="109"/>
      <c r="D4" s="109"/>
      <c r="E4" s="110"/>
    </row>
    <row r="5" spans="1:6" ht="60" customHeight="1" x14ac:dyDescent="0.25">
      <c r="A5" s="128" t="s">
        <v>323</v>
      </c>
      <c r="B5" s="129"/>
      <c r="C5" s="129"/>
      <c r="D5" s="129"/>
      <c r="E5" s="130"/>
    </row>
    <row r="6" spans="1:6" x14ac:dyDescent="0.25">
      <c r="A6" s="12"/>
    </row>
    <row r="7" spans="1:6" ht="30" x14ac:dyDescent="0.25">
      <c r="A7" s="134" t="s">
        <v>125</v>
      </c>
      <c r="B7" s="135" t="s">
        <v>126</v>
      </c>
      <c r="C7" s="135" t="s">
        <v>127</v>
      </c>
      <c r="D7" s="135" t="s">
        <v>11</v>
      </c>
      <c r="E7" s="135" t="s">
        <v>128</v>
      </c>
    </row>
    <row r="8" spans="1:6" x14ac:dyDescent="0.25">
      <c r="A8" s="131" t="s">
        <v>130</v>
      </c>
      <c r="B8" s="132"/>
      <c r="C8" s="132"/>
      <c r="D8" s="132"/>
      <c r="E8" s="133"/>
      <c r="F8" s="37" t="s">
        <v>129</v>
      </c>
    </row>
    <row r="9" spans="1:6" ht="60" x14ac:dyDescent="0.25">
      <c r="A9" s="17" t="s">
        <v>131</v>
      </c>
      <c r="B9" s="11" t="s">
        <v>132</v>
      </c>
      <c r="C9" s="11"/>
      <c r="D9" s="11" t="str">
        <f>IF(C9="","",IF(C9="N/A","",IF(C9="Not Present or Inadeqate",0,IF(C9="Present and Adequate",2,IF(C9="",,IF(C9="Partially Present or In Progress",1,))))))</f>
        <v/>
      </c>
      <c r="E9" s="11"/>
    </row>
    <row r="10" spans="1:6" ht="45" x14ac:dyDescent="0.25">
      <c r="A10" s="17">
        <v>2</v>
      </c>
      <c r="B10" s="11" t="s">
        <v>133</v>
      </c>
      <c r="C10" s="11"/>
      <c r="D10" s="11" t="str">
        <f>IF(C10="","",IF(C10="N/A","",IF(C10="Not Present or Inadeqate",0,IF(C10="Present and Adequate",2,IF(C10="",,IF(C10="Partially Present or In Progress",1,))))))</f>
        <v/>
      </c>
      <c r="E10" s="11"/>
      <c r="F10" s="39" t="str">
        <f>IF(D9="","",IF(D9&gt;=0,2))</f>
        <v/>
      </c>
    </row>
    <row r="11" spans="1:6" ht="45" x14ac:dyDescent="0.25">
      <c r="A11" s="17">
        <v>3</v>
      </c>
      <c r="B11" s="11" t="s">
        <v>134</v>
      </c>
      <c r="C11" s="11"/>
      <c r="D11" s="11" t="str">
        <f t="shared" ref="D11:D61" si="0">IF(C11="","",IF(C11="N/A","",IF(C11="Not Present or Inadeqate",0,IF(C11="Present and Adequate",2,IF(C11="",,IF(C11="Partially Present or In Progress",1,))))))</f>
        <v/>
      </c>
      <c r="E11" s="11"/>
      <c r="F11" s="39" t="str">
        <f>IF(D10="","",IF(D10&gt;=0,2))</f>
        <v/>
      </c>
    </row>
    <row r="12" spans="1:6" ht="30" x14ac:dyDescent="0.25">
      <c r="A12" s="17">
        <v>4</v>
      </c>
      <c r="B12" s="11" t="s">
        <v>324</v>
      </c>
      <c r="C12" s="11"/>
      <c r="D12" s="11" t="str">
        <f t="shared" si="0"/>
        <v/>
      </c>
      <c r="E12" s="11"/>
      <c r="F12" s="39" t="str">
        <f>IF(D11="","",IF(D11&gt;=0,2))</f>
        <v/>
      </c>
    </row>
    <row r="13" spans="1:6" x14ac:dyDescent="0.25">
      <c r="A13" s="85" t="s">
        <v>135</v>
      </c>
      <c r="B13" s="85"/>
      <c r="C13" s="85"/>
      <c r="D13" s="85"/>
      <c r="E13" s="85"/>
      <c r="F13" s="39" t="str">
        <f>IF(D12="","",IF(D12&gt;=0,2))</f>
        <v/>
      </c>
    </row>
    <row r="14" spans="1:6" ht="45" x14ac:dyDescent="0.25">
      <c r="A14" s="17">
        <v>5</v>
      </c>
      <c r="B14" s="11" t="s">
        <v>136</v>
      </c>
      <c r="C14" s="11"/>
      <c r="D14" s="11" t="str">
        <f t="shared" si="0"/>
        <v/>
      </c>
      <c r="E14" s="11"/>
      <c r="F14" s="39"/>
    </row>
    <row r="15" spans="1:6" ht="30" x14ac:dyDescent="0.25">
      <c r="A15" s="17">
        <v>6</v>
      </c>
      <c r="B15" s="11" t="s">
        <v>137</v>
      </c>
      <c r="C15" s="11"/>
      <c r="D15" s="11" t="str">
        <f t="shared" si="0"/>
        <v/>
      </c>
      <c r="E15" s="11"/>
      <c r="F15" s="39" t="str">
        <f>IF(D14="","",IF(D14&gt;=0,2))</f>
        <v/>
      </c>
    </row>
    <row r="16" spans="1:6" ht="30" x14ac:dyDescent="0.25">
      <c r="A16" s="17">
        <v>7</v>
      </c>
      <c r="B16" s="11" t="s">
        <v>321</v>
      </c>
      <c r="C16" s="11"/>
      <c r="D16" s="11" t="str">
        <f t="shared" si="0"/>
        <v/>
      </c>
      <c r="E16" s="11"/>
      <c r="F16" s="39" t="str">
        <f t="shared" ref="F16:F54" si="1">IF(D15="","",IF(D15&gt;=0,2))</f>
        <v/>
      </c>
    </row>
    <row r="17" spans="1:6" ht="45" x14ac:dyDescent="0.25">
      <c r="A17" s="17">
        <v>8</v>
      </c>
      <c r="B17" s="11" t="s">
        <v>222</v>
      </c>
      <c r="C17" s="11"/>
      <c r="D17" s="11" t="str">
        <f t="shared" si="0"/>
        <v/>
      </c>
      <c r="E17" s="11"/>
      <c r="F17" s="39" t="str">
        <f t="shared" si="1"/>
        <v/>
      </c>
    </row>
    <row r="18" spans="1:6" ht="30" x14ac:dyDescent="0.25">
      <c r="A18" s="17">
        <v>9</v>
      </c>
      <c r="B18" s="11" t="s">
        <v>138</v>
      </c>
      <c r="C18" s="11"/>
      <c r="D18" s="11" t="str">
        <f t="shared" si="0"/>
        <v/>
      </c>
      <c r="E18" s="11"/>
      <c r="F18" s="39" t="str">
        <f t="shared" si="1"/>
        <v/>
      </c>
    </row>
    <row r="19" spans="1:6" ht="30" x14ac:dyDescent="0.25">
      <c r="A19" s="17">
        <v>10</v>
      </c>
      <c r="B19" s="11" t="s">
        <v>139</v>
      </c>
      <c r="C19" s="11"/>
      <c r="D19" s="11" t="str">
        <f t="shared" si="0"/>
        <v/>
      </c>
      <c r="E19" s="11"/>
      <c r="F19" s="39" t="str">
        <f t="shared" si="1"/>
        <v/>
      </c>
    </row>
    <row r="20" spans="1:6" ht="45" x14ac:dyDescent="0.25">
      <c r="A20" s="17">
        <v>11</v>
      </c>
      <c r="B20" s="11" t="s">
        <v>140</v>
      </c>
      <c r="C20" s="11"/>
      <c r="D20" s="11" t="str">
        <f t="shared" si="0"/>
        <v/>
      </c>
      <c r="E20" s="11"/>
      <c r="F20" s="39" t="str">
        <f t="shared" si="1"/>
        <v/>
      </c>
    </row>
    <row r="21" spans="1:6" ht="60" x14ac:dyDescent="0.25">
      <c r="A21" s="17">
        <v>12</v>
      </c>
      <c r="B21" s="11" t="s">
        <v>141</v>
      </c>
      <c r="C21" s="11"/>
      <c r="D21" s="11" t="str">
        <f t="shared" si="0"/>
        <v/>
      </c>
      <c r="E21" s="11"/>
      <c r="F21" s="39" t="str">
        <f t="shared" si="1"/>
        <v/>
      </c>
    </row>
    <row r="22" spans="1:6" ht="45" x14ac:dyDescent="0.25">
      <c r="A22" s="17">
        <v>13</v>
      </c>
      <c r="B22" s="11" t="s">
        <v>142</v>
      </c>
      <c r="C22" s="11"/>
      <c r="D22" s="11" t="str">
        <f t="shared" si="0"/>
        <v/>
      </c>
      <c r="E22" s="11"/>
      <c r="F22" s="39" t="str">
        <f t="shared" si="1"/>
        <v/>
      </c>
    </row>
    <row r="23" spans="1:6" ht="30" x14ac:dyDescent="0.25">
      <c r="A23" s="17">
        <v>14</v>
      </c>
      <c r="B23" s="11" t="s">
        <v>315</v>
      </c>
      <c r="C23" s="11"/>
      <c r="D23" s="11" t="str">
        <f t="shared" si="0"/>
        <v/>
      </c>
      <c r="E23" s="11"/>
      <c r="F23" s="39" t="str">
        <f t="shared" si="1"/>
        <v/>
      </c>
    </row>
    <row r="24" spans="1:6" ht="30" x14ac:dyDescent="0.25">
      <c r="A24" s="17">
        <v>15</v>
      </c>
      <c r="B24" s="11" t="s">
        <v>143</v>
      </c>
      <c r="C24" s="11"/>
      <c r="D24" s="11" t="str">
        <f t="shared" si="0"/>
        <v/>
      </c>
      <c r="E24" s="11"/>
      <c r="F24" s="39" t="str">
        <f t="shared" si="1"/>
        <v/>
      </c>
    </row>
    <row r="25" spans="1:6" ht="30" x14ac:dyDescent="0.25">
      <c r="A25" s="17" t="s">
        <v>144</v>
      </c>
      <c r="B25" s="11" t="s">
        <v>145</v>
      </c>
      <c r="C25" s="11"/>
      <c r="D25" s="11" t="str">
        <f t="shared" si="0"/>
        <v/>
      </c>
      <c r="E25" s="11"/>
      <c r="F25" s="39" t="str">
        <f t="shared" si="1"/>
        <v/>
      </c>
    </row>
    <row r="26" spans="1:6" ht="30" x14ac:dyDescent="0.25">
      <c r="A26" s="17">
        <v>16</v>
      </c>
      <c r="B26" s="11" t="s">
        <v>146</v>
      </c>
      <c r="C26" s="11"/>
      <c r="D26" s="11" t="str">
        <f t="shared" si="0"/>
        <v/>
      </c>
      <c r="E26" s="11"/>
      <c r="F26" s="39" t="str">
        <f t="shared" si="1"/>
        <v/>
      </c>
    </row>
    <row r="27" spans="1:6" ht="30.75" customHeight="1" x14ac:dyDescent="0.25">
      <c r="A27" s="15"/>
      <c r="B27" s="85" t="s">
        <v>322</v>
      </c>
      <c r="C27" s="85"/>
      <c r="D27" s="85"/>
      <c r="E27" s="85"/>
      <c r="F27" s="39" t="str">
        <f t="shared" si="1"/>
        <v/>
      </c>
    </row>
    <row r="28" spans="1:6" ht="45" x14ac:dyDescent="0.25">
      <c r="A28" s="17">
        <v>17</v>
      </c>
      <c r="B28" s="11" t="s">
        <v>147</v>
      </c>
      <c r="C28" s="11"/>
      <c r="D28" s="11" t="str">
        <f t="shared" si="0"/>
        <v/>
      </c>
      <c r="E28" s="11"/>
      <c r="F28" s="39"/>
    </row>
    <row r="29" spans="1:6" x14ac:dyDescent="0.25">
      <c r="A29" s="17">
        <v>18</v>
      </c>
      <c r="B29" s="11" t="s">
        <v>148</v>
      </c>
      <c r="C29" s="11"/>
      <c r="D29" s="11" t="str">
        <f t="shared" si="0"/>
        <v/>
      </c>
      <c r="E29" s="11"/>
      <c r="F29" s="39" t="str">
        <f t="shared" si="1"/>
        <v/>
      </c>
    </row>
    <row r="30" spans="1:6" ht="45" x14ac:dyDescent="0.25">
      <c r="A30" s="17">
        <v>19</v>
      </c>
      <c r="B30" s="11" t="s">
        <v>149</v>
      </c>
      <c r="C30" s="11"/>
      <c r="D30" s="11" t="str">
        <f t="shared" si="0"/>
        <v/>
      </c>
      <c r="E30" s="11"/>
      <c r="F30" s="39" t="str">
        <f t="shared" si="1"/>
        <v/>
      </c>
    </row>
    <row r="31" spans="1:6" ht="30" x14ac:dyDescent="0.25">
      <c r="A31" s="17">
        <v>20</v>
      </c>
      <c r="B31" s="11" t="s">
        <v>150</v>
      </c>
      <c r="C31" s="11"/>
      <c r="D31" s="11" t="str">
        <f t="shared" si="0"/>
        <v/>
      </c>
      <c r="E31" s="11"/>
      <c r="F31" s="39" t="str">
        <f t="shared" si="1"/>
        <v/>
      </c>
    </row>
    <row r="32" spans="1:6" x14ac:dyDescent="0.25">
      <c r="A32" s="15"/>
      <c r="B32" s="85" t="s">
        <v>151</v>
      </c>
      <c r="C32" s="85"/>
      <c r="D32" s="85"/>
      <c r="E32" s="85"/>
      <c r="F32" s="39" t="str">
        <f t="shared" si="1"/>
        <v/>
      </c>
    </row>
    <row r="33" spans="1:6" ht="45" x14ac:dyDescent="0.25">
      <c r="A33" s="17">
        <v>21</v>
      </c>
      <c r="B33" s="11" t="s">
        <v>325</v>
      </c>
      <c r="C33" s="11"/>
      <c r="D33" s="11" t="str">
        <f t="shared" si="0"/>
        <v/>
      </c>
      <c r="E33" s="11"/>
      <c r="F33" s="39"/>
    </row>
    <row r="34" spans="1:6" ht="30" x14ac:dyDescent="0.25">
      <c r="A34" s="17">
        <v>22</v>
      </c>
      <c r="B34" s="11" t="s">
        <v>152</v>
      </c>
      <c r="C34" s="11"/>
      <c r="D34" s="11" t="str">
        <f t="shared" si="0"/>
        <v/>
      </c>
      <c r="E34" s="11"/>
      <c r="F34" s="39" t="str">
        <f t="shared" si="1"/>
        <v/>
      </c>
    </row>
    <row r="35" spans="1:6" ht="30" x14ac:dyDescent="0.25">
      <c r="A35" s="17">
        <v>23</v>
      </c>
      <c r="B35" s="11" t="s">
        <v>153</v>
      </c>
      <c r="C35" s="11"/>
      <c r="D35" s="11" t="str">
        <f t="shared" si="0"/>
        <v/>
      </c>
      <c r="E35" s="11"/>
      <c r="F35" s="39" t="str">
        <f t="shared" si="1"/>
        <v/>
      </c>
    </row>
    <row r="36" spans="1:6" ht="45" x14ac:dyDescent="0.25">
      <c r="A36" s="17">
        <v>24</v>
      </c>
      <c r="B36" s="11" t="s">
        <v>327</v>
      </c>
      <c r="C36" s="11"/>
      <c r="D36" s="11" t="str">
        <f t="shared" si="0"/>
        <v/>
      </c>
      <c r="E36" s="11"/>
      <c r="F36" s="39" t="str">
        <f t="shared" si="1"/>
        <v/>
      </c>
    </row>
    <row r="37" spans="1:6" ht="30" x14ac:dyDescent="0.25">
      <c r="A37" s="17">
        <v>25</v>
      </c>
      <c r="B37" s="11" t="s">
        <v>154</v>
      </c>
      <c r="C37" s="11"/>
      <c r="D37" s="11" t="str">
        <f t="shared" si="0"/>
        <v/>
      </c>
      <c r="E37" s="11"/>
      <c r="F37" s="39" t="str">
        <f t="shared" si="1"/>
        <v/>
      </c>
    </row>
    <row r="38" spans="1:6" ht="75" x14ac:dyDescent="0.25">
      <c r="A38" s="17">
        <v>26</v>
      </c>
      <c r="B38" s="11" t="s">
        <v>155</v>
      </c>
      <c r="C38" s="11"/>
      <c r="D38" s="11" t="str">
        <f t="shared" si="0"/>
        <v/>
      </c>
      <c r="E38" s="11"/>
      <c r="F38" s="39" t="str">
        <f t="shared" si="1"/>
        <v/>
      </c>
    </row>
    <row r="39" spans="1:6" ht="45" x14ac:dyDescent="0.25">
      <c r="A39" s="17">
        <v>27</v>
      </c>
      <c r="B39" s="11" t="s">
        <v>156</v>
      </c>
      <c r="C39" s="11"/>
      <c r="D39" s="11" t="str">
        <f t="shared" si="0"/>
        <v/>
      </c>
      <c r="E39" s="11"/>
      <c r="F39" s="39" t="str">
        <f t="shared" si="1"/>
        <v/>
      </c>
    </row>
    <row r="40" spans="1:6" ht="30" x14ac:dyDescent="0.25">
      <c r="A40" s="17">
        <v>28</v>
      </c>
      <c r="B40" s="136" t="s">
        <v>157</v>
      </c>
      <c r="C40" s="11"/>
      <c r="D40" s="11" t="str">
        <f t="shared" si="0"/>
        <v/>
      </c>
      <c r="E40" s="11"/>
      <c r="F40" s="39" t="str">
        <f t="shared" si="1"/>
        <v/>
      </c>
    </row>
    <row r="41" spans="1:6" ht="45" x14ac:dyDescent="0.25">
      <c r="A41" s="17">
        <v>29</v>
      </c>
      <c r="B41" s="136" t="s">
        <v>158</v>
      </c>
      <c r="C41" s="11"/>
      <c r="D41" s="11" t="str">
        <f t="shared" si="0"/>
        <v/>
      </c>
      <c r="E41" s="11"/>
      <c r="F41" s="39" t="str">
        <f t="shared" si="1"/>
        <v/>
      </c>
    </row>
    <row r="42" spans="1:6" ht="60" x14ac:dyDescent="0.25">
      <c r="A42" s="17">
        <v>30</v>
      </c>
      <c r="B42" s="11" t="s">
        <v>159</v>
      </c>
      <c r="C42" s="11"/>
      <c r="D42" s="11" t="str">
        <f t="shared" si="0"/>
        <v/>
      </c>
      <c r="E42" s="11"/>
      <c r="F42" s="39" t="str">
        <f t="shared" si="1"/>
        <v/>
      </c>
    </row>
    <row r="43" spans="1:6" ht="45" x14ac:dyDescent="0.25">
      <c r="A43" s="17">
        <v>31</v>
      </c>
      <c r="B43" s="11" t="s">
        <v>160</v>
      </c>
      <c r="C43" s="11"/>
      <c r="D43" s="11" t="str">
        <f t="shared" si="0"/>
        <v/>
      </c>
      <c r="E43" s="11"/>
      <c r="F43" s="39" t="str">
        <f t="shared" si="1"/>
        <v/>
      </c>
    </row>
    <row r="44" spans="1:6" ht="30" x14ac:dyDescent="0.25">
      <c r="A44" s="17">
        <v>32</v>
      </c>
      <c r="B44" s="11" t="s">
        <v>161</v>
      </c>
      <c r="C44" s="11"/>
      <c r="D44" s="11" t="str">
        <f t="shared" si="0"/>
        <v/>
      </c>
      <c r="E44" s="11"/>
      <c r="F44" s="39" t="str">
        <f t="shared" si="1"/>
        <v/>
      </c>
    </row>
    <row r="45" spans="1:6" x14ac:dyDescent="0.25">
      <c r="A45" s="15"/>
      <c r="B45" s="85" t="s">
        <v>239</v>
      </c>
      <c r="C45" s="85"/>
      <c r="D45" s="85"/>
      <c r="E45" s="85"/>
      <c r="F45" s="39" t="str">
        <f t="shared" si="1"/>
        <v/>
      </c>
    </row>
    <row r="46" spans="1:6" ht="45" x14ac:dyDescent="0.25">
      <c r="A46" s="17">
        <v>33</v>
      </c>
      <c r="B46" s="11" t="s">
        <v>328</v>
      </c>
      <c r="C46" s="11"/>
      <c r="D46" s="11" t="str">
        <f t="shared" si="0"/>
        <v/>
      </c>
      <c r="E46" s="11"/>
      <c r="F46" s="39"/>
    </row>
    <row r="47" spans="1:6" ht="30" x14ac:dyDescent="0.25">
      <c r="A47" s="17">
        <v>34</v>
      </c>
      <c r="B47" s="11" t="s">
        <v>223</v>
      </c>
      <c r="C47" s="11"/>
      <c r="D47" s="11" t="str">
        <f t="shared" si="0"/>
        <v/>
      </c>
      <c r="E47" s="11"/>
      <c r="F47" s="39" t="str">
        <f t="shared" si="1"/>
        <v/>
      </c>
    </row>
    <row r="48" spans="1:6" x14ac:dyDescent="0.25">
      <c r="A48" s="15"/>
      <c r="B48" s="85" t="s">
        <v>240</v>
      </c>
      <c r="C48" s="85"/>
      <c r="D48" s="85"/>
      <c r="E48" s="85"/>
      <c r="F48" s="39" t="str">
        <f t="shared" si="1"/>
        <v/>
      </c>
    </row>
    <row r="49" spans="1:12" ht="60" x14ac:dyDescent="0.25">
      <c r="A49" s="17">
        <v>35</v>
      </c>
      <c r="B49" s="11" t="s">
        <v>162</v>
      </c>
      <c r="C49" s="11"/>
      <c r="D49" s="11" t="str">
        <f t="shared" si="0"/>
        <v/>
      </c>
      <c r="E49" s="11"/>
      <c r="F49" s="39"/>
    </row>
    <row r="50" spans="1:12" ht="45" x14ac:dyDescent="0.25">
      <c r="A50" s="17">
        <v>36</v>
      </c>
      <c r="B50" s="11" t="s">
        <v>163</v>
      </c>
      <c r="C50" s="11"/>
      <c r="D50" s="11" t="str">
        <f t="shared" si="0"/>
        <v/>
      </c>
      <c r="E50" s="11"/>
      <c r="F50" s="39" t="str">
        <f t="shared" si="1"/>
        <v/>
      </c>
    </row>
    <row r="51" spans="1:12" ht="45" x14ac:dyDescent="0.25">
      <c r="A51" s="17">
        <v>37</v>
      </c>
      <c r="B51" s="11" t="s">
        <v>164</v>
      </c>
      <c r="C51" s="11"/>
      <c r="D51" s="11" t="str">
        <f t="shared" si="0"/>
        <v/>
      </c>
      <c r="E51" s="11"/>
      <c r="F51" s="39" t="str">
        <f t="shared" si="1"/>
        <v/>
      </c>
    </row>
    <row r="52" spans="1:12" ht="60" x14ac:dyDescent="0.25">
      <c r="A52" s="17">
        <v>38</v>
      </c>
      <c r="B52" s="11" t="s">
        <v>330</v>
      </c>
      <c r="C52" s="11"/>
      <c r="D52" s="11" t="str">
        <f t="shared" si="0"/>
        <v/>
      </c>
      <c r="E52" s="11"/>
      <c r="F52" s="39" t="str">
        <f t="shared" si="1"/>
        <v/>
      </c>
    </row>
    <row r="53" spans="1:12" ht="45" x14ac:dyDescent="0.25">
      <c r="A53" s="17">
        <v>39</v>
      </c>
      <c r="B53" s="11" t="s">
        <v>165</v>
      </c>
      <c r="C53" s="11"/>
      <c r="D53" s="11" t="str">
        <f t="shared" si="0"/>
        <v/>
      </c>
      <c r="E53" s="11"/>
      <c r="F53" s="39" t="str">
        <f t="shared" si="1"/>
        <v/>
      </c>
    </row>
    <row r="54" spans="1:12" ht="15.75" thickBot="1" x14ac:dyDescent="0.3">
      <c r="A54" s="15"/>
      <c r="B54" s="85" t="s">
        <v>241</v>
      </c>
      <c r="C54" s="85"/>
      <c r="D54" s="85"/>
      <c r="E54" s="85"/>
      <c r="F54" s="39" t="str">
        <f t="shared" si="1"/>
        <v/>
      </c>
    </row>
    <row r="55" spans="1:12" ht="45.75" thickBot="1" x14ac:dyDescent="0.3">
      <c r="A55" s="17">
        <v>40</v>
      </c>
      <c r="B55" s="11" t="s">
        <v>166</v>
      </c>
      <c r="C55" s="11"/>
      <c r="D55" s="11" t="str">
        <f t="shared" si="0"/>
        <v/>
      </c>
      <c r="E55" s="11"/>
      <c r="F55" s="39"/>
      <c r="J55" s="102" t="s">
        <v>261</v>
      </c>
      <c r="K55" s="103"/>
      <c r="L55" s="104"/>
    </row>
    <row r="56" spans="1:12" ht="30" x14ac:dyDescent="0.25">
      <c r="A56" s="17">
        <v>41</v>
      </c>
      <c r="B56" s="11" t="s">
        <v>167</v>
      </c>
      <c r="C56" s="11"/>
      <c r="D56" s="11" t="str">
        <f t="shared" si="0"/>
        <v/>
      </c>
      <c r="E56" s="11"/>
      <c r="F56" s="39" t="str">
        <f t="shared" ref="F56:F61" si="2">IF(D55="","",IF(D55&gt;=0,3))</f>
        <v/>
      </c>
    </row>
    <row r="57" spans="1:12" ht="30" x14ac:dyDescent="0.25">
      <c r="A57" s="17">
        <v>42</v>
      </c>
      <c r="B57" s="11" t="s">
        <v>150</v>
      </c>
      <c r="C57" s="11"/>
      <c r="D57" s="11" t="str">
        <f t="shared" si="0"/>
        <v/>
      </c>
      <c r="E57" s="11"/>
      <c r="F57" s="39" t="str">
        <f t="shared" si="2"/>
        <v/>
      </c>
    </row>
    <row r="58" spans="1:12" ht="45" x14ac:dyDescent="0.25">
      <c r="A58" s="17">
        <v>43</v>
      </c>
      <c r="B58" s="11" t="s">
        <v>168</v>
      </c>
      <c r="C58" s="11"/>
      <c r="D58" s="11" t="str">
        <f t="shared" si="0"/>
        <v/>
      </c>
      <c r="E58" s="11"/>
      <c r="F58" s="39" t="str">
        <f t="shared" si="2"/>
        <v/>
      </c>
    </row>
    <row r="59" spans="1:12" ht="30" x14ac:dyDescent="0.25">
      <c r="A59" s="17">
        <v>44</v>
      </c>
      <c r="B59" s="11" t="s">
        <v>169</v>
      </c>
      <c r="C59" s="11"/>
      <c r="D59" s="11" t="str">
        <f t="shared" si="0"/>
        <v/>
      </c>
      <c r="E59" s="11"/>
      <c r="F59" s="39" t="str">
        <f t="shared" si="2"/>
        <v/>
      </c>
    </row>
    <row r="60" spans="1:12" ht="60" x14ac:dyDescent="0.25">
      <c r="A60" s="17">
        <v>45</v>
      </c>
      <c r="B60" s="11" t="s">
        <v>305</v>
      </c>
      <c r="C60" s="11"/>
      <c r="D60" s="11" t="str">
        <f t="shared" si="0"/>
        <v/>
      </c>
      <c r="E60" s="11"/>
      <c r="F60" s="39" t="str">
        <f t="shared" si="2"/>
        <v/>
      </c>
    </row>
    <row r="61" spans="1:12" ht="45" x14ac:dyDescent="0.25">
      <c r="A61" s="17">
        <v>46</v>
      </c>
      <c r="B61" s="11" t="s">
        <v>224</v>
      </c>
      <c r="C61" s="11"/>
      <c r="D61" s="11" t="str">
        <f t="shared" si="0"/>
        <v/>
      </c>
      <c r="E61" s="11"/>
      <c r="F61" s="39" t="str">
        <f t="shared" si="2"/>
        <v/>
      </c>
    </row>
    <row r="62" spans="1:12" x14ac:dyDescent="0.25">
      <c r="C62" s="32" t="s">
        <v>54</v>
      </c>
      <c r="D62" s="32">
        <f>SUM(D55:D61,D49:D53,D47,D46,D33:D44,D28:D31,D14:D26,D9:D12)</f>
        <v>0</v>
      </c>
      <c r="E62" s="32" t="s">
        <v>55</v>
      </c>
      <c r="F62" s="44">
        <f>SUM(F10,F11,F12,F14,F15,F16,F17,F18,F19,F20,F21,F22,F23,F24,F25,F26,F28,F29,F30,F31,F33,F34,F35,F36,F37,F38,F39,F40,F41,F42,F43,F44,F46,F47,F49,F50,F51,F52,F53,F55,F56,F57,F58,F59,F60,F61)</f>
        <v>0</v>
      </c>
    </row>
    <row r="63" spans="1:12" x14ac:dyDescent="0.25">
      <c r="C63" s="32" t="s">
        <v>56</v>
      </c>
      <c r="D63" s="33" t="e">
        <f>(D62/F62)</f>
        <v>#DIV/0!</v>
      </c>
      <c r="E63" s="32"/>
      <c r="F63" s="39">
        <f>SUM(F56:F62,F50:F54,F48,F47,F34:F45,F29:F32,F15:F27,F10:F13)</f>
        <v>0</v>
      </c>
    </row>
    <row r="64" spans="1:12" x14ac:dyDescent="0.25">
      <c r="D64" s="60"/>
    </row>
    <row r="65" spans="1:5" x14ac:dyDescent="0.25">
      <c r="C65" s="137" t="s">
        <v>261</v>
      </c>
      <c r="D65" s="137"/>
      <c r="E65" s="137"/>
    </row>
    <row r="66" spans="1:5" x14ac:dyDescent="0.25">
      <c r="C66" s="138" t="s">
        <v>250</v>
      </c>
      <c r="D66" s="138" t="s">
        <v>218</v>
      </c>
      <c r="E66" s="138" t="s">
        <v>251</v>
      </c>
    </row>
    <row r="67" spans="1:5" x14ac:dyDescent="0.25">
      <c r="C67" s="139" t="s">
        <v>252</v>
      </c>
      <c r="D67" s="140" t="s">
        <v>253</v>
      </c>
      <c r="E67" s="140" t="s">
        <v>254</v>
      </c>
    </row>
    <row r="68" spans="1:5" x14ac:dyDescent="0.25">
      <c r="C68" s="139" t="s">
        <v>255</v>
      </c>
      <c r="D68" s="140" t="s">
        <v>256</v>
      </c>
      <c r="E68" s="140" t="s">
        <v>257</v>
      </c>
    </row>
    <row r="69" spans="1:5" x14ac:dyDescent="0.25">
      <c r="C69" s="139" t="s">
        <v>258</v>
      </c>
      <c r="D69" s="140" t="s">
        <v>259</v>
      </c>
      <c r="E69" s="140" t="s">
        <v>260</v>
      </c>
    </row>
    <row r="70" spans="1:5" x14ac:dyDescent="0.25">
      <c r="D70" s="60"/>
    </row>
    <row r="71" spans="1:5" ht="15.75" x14ac:dyDescent="0.25">
      <c r="A71" s="112" t="s">
        <v>170</v>
      </c>
      <c r="B71" s="113"/>
      <c r="C71" s="113"/>
      <c r="D71" s="113"/>
      <c r="E71" s="113"/>
    </row>
    <row r="72" spans="1:5" x14ac:dyDescent="0.25">
      <c r="A72" s="114"/>
      <c r="B72" s="115"/>
      <c r="C72" s="115"/>
      <c r="D72" s="115"/>
      <c r="E72" s="116"/>
    </row>
    <row r="73" spans="1:5" ht="15.75" x14ac:dyDescent="0.25">
      <c r="A73" s="111"/>
      <c r="B73" s="111"/>
      <c r="C73" s="111"/>
      <c r="D73" s="111"/>
      <c r="E73" s="111"/>
    </row>
    <row r="74" spans="1:5" ht="15.75" x14ac:dyDescent="0.25">
      <c r="A74" s="111"/>
      <c r="B74" s="111"/>
      <c r="C74" s="111"/>
      <c r="D74" s="111"/>
      <c r="E74" s="111"/>
    </row>
    <row r="75" spans="1:5" ht="15.75" x14ac:dyDescent="0.25">
      <c r="A75" s="111"/>
      <c r="B75" s="111"/>
      <c r="C75" s="111"/>
      <c r="D75" s="111"/>
      <c r="E75" s="111"/>
    </row>
    <row r="76" spans="1:5" ht="15.75" x14ac:dyDescent="0.25">
      <c r="A76" s="111"/>
      <c r="B76" s="111"/>
      <c r="C76" s="111"/>
      <c r="D76" s="111"/>
      <c r="E76" s="111"/>
    </row>
    <row r="77" spans="1:5" ht="15.75" x14ac:dyDescent="0.25">
      <c r="A77" s="111"/>
      <c r="B77" s="111"/>
      <c r="C77" s="111"/>
      <c r="D77" s="111"/>
      <c r="E77" s="111"/>
    </row>
    <row r="78" spans="1:5" ht="15.75" x14ac:dyDescent="0.25">
      <c r="A78" s="111"/>
      <c r="B78" s="111"/>
      <c r="C78" s="111"/>
      <c r="D78" s="111"/>
      <c r="E78" s="111"/>
    </row>
    <row r="79" spans="1:5" ht="15.75" x14ac:dyDescent="0.25">
      <c r="A79" s="111"/>
      <c r="B79" s="111"/>
      <c r="C79" s="111"/>
      <c r="D79" s="111"/>
      <c r="E79" s="111"/>
    </row>
    <row r="80" spans="1:5" ht="15.75" x14ac:dyDescent="0.25">
      <c r="A80" s="111"/>
      <c r="B80" s="111"/>
      <c r="C80" s="111"/>
      <c r="D80" s="111"/>
      <c r="E80" s="111"/>
    </row>
    <row r="83" spans="1:1" ht="15.75" x14ac:dyDescent="0.25">
      <c r="A83" s="48" t="s">
        <v>273</v>
      </c>
    </row>
    <row r="84" spans="1:1" x14ac:dyDescent="0.25">
      <c r="A84" s="66" t="s">
        <v>245</v>
      </c>
    </row>
    <row r="85" spans="1:1" x14ac:dyDescent="0.25">
      <c r="A85" s="66" t="s">
        <v>326</v>
      </c>
    </row>
    <row r="86" spans="1:1" x14ac:dyDescent="0.25">
      <c r="A86" s="66" t="s">
        <v>329</v>
      </c>
    </row>
    <row r="87" spans="1:1" x14ac:dyDescent="0.25">
      <c r="A87" s="66" t="s">
        <v>331</v>
      </c>
    </row>
  </sheetData>
  <mergeCells count="26">
    <mergeCell ref="A78:E78"/>
    <mergeCell ref="A79:E79"/>
    <mergeCell ref="A80:E80"/>
    <mergeCell ref="B54:E54"/>
    <mergeCell ref="A71:E71"/>
    <mergeCell ref="A73:E73"/>
    <mergeCell ref="A74:E74"/>
    <mergeCell ref="A75:E75"/>
    <mergeCell ref="A76:E76"/>
    <mergeCell ref="A72:E72"/>
    <mergeCell ref="A77:E77"/>
    <mergeCell ref="J55:L55"/>
    <mergeCell ref="C65:E65"/>
    <mergeCell ref="A1:E1"/>
    <mergeCell ref="A2:B2"/>
    <mergeCell ref="C2:D2"/>
    <mergeCell ref="A3:B3"/>
    <mergeCell ref="C3:D3"/>
    <mergeCell ref="A4:E4"/>
    <mergeCell ref="A5:E5"/>
    <mergeCell ref="A8:E8"/>
    <mergeCell ref="A13:E13"/>
    <mergeCell ref="B48:E48"/>
    <mergeCell ref="B27:E27"/>
    <mergeCell ref="B32:E32"/>
    <mergeCell ref="B45:E45"/>
  </mergeCells>
  <conditionalFormatting sqref="D9:D12 D55:D61">
    <cfRule type="cellIs" dxfId="52" priority="31" operator="equal">
      <formula>0</formula>
    </cfRule>
  </conditionalFormatting>
  <conditionalFormatting sqref="D9:D12">
    <cfRule type="cellIs" dxfId="51" priority="70" operator="equal">
      <formula>2</formula>
    </cfRule>
    <cfRule type="cellIs" dxfId="50" priority="71" operator="equal">
      <formula>1</formula>
    </cfRule>
  </conditionalFormatting>
  <conditionalFormatting sqref="D14:D26">
    <cfRule type="expression" dxfId="49" priority="25">
      <formula>$C14="N/A"</formula>
    </cfRule>
    <cfRule type="cellIs" dxfId="48" priority="26" operator="equal">
      <formula>0</formula>
    </cfRule>
    <cfRule type="cellIs" dxfId="47" priority="27" operator="equal">
      <formula>2</formula>
    </cfRule>
    <cfRule type="cellIs" dxfId="46" priority="28" operator="equal">
      <formula>1</formula>
    </cfRule>
  </conditionalFormatting>
  <conditionalFormatting sqref="D28:D31">
    <cfRule type="expression" dxfId="45" priority="21">
      <formula>$C28="N/A"</formula>
    </cfRule>
    <cfRule type="cellIs" dxfId="44" priority="22" operator="equal">
      <formula>0</formula>
    </cfRule>
    <cfRule type="cellIs" dxfId="43" priority="23" operator="equal">
      <formula>2</formula>
    </cfRule>
    <cfRule type="cellIs" dxfId="42" priority="24" operator="equal">
      <formula>1</formula>
    </cfRule>
  </conditionalFormatting>
  <conditionalFormatting sqref="D33:D44">
    <cfRule type="expression" dxfId="41" priority="17">
      <formula>$C33="N/A"</formula>
    </cfRule>
    <cfRule type="cellIs" dxfId="40" priority="18" operator="equal">
      <formula>0</formula>
    </cfRule>
    <cfRule type="cellIs" dxfId="39" priority="19" operator="equal">
      <formula>2</formula>
    </cfRule>
    <cfRule type="cellIs" dxfId="38" priority="20" operator="equal">
      <formula>1</formula>
    </cfRule>
  </conditionalFormatting>
  <conditionalFormatting sqref="D46:D47">
    <cfRule type="expression" dxfId="37" priority="9">
      <formula>$C46="N/A"</formula>
    </cfRule>
    <cfRule type="cellIs" dxfId="36" priority="10" operator="equal">
      <formula>0</formula>
    </cfRule>
    <cfRule type="cellIs" dxfId="35" priority="11" operator="equal">
      <formula>2</formula>
    </cfRule>
    <cfRule type="cellIs" dxfId="34" priority="12" operator="equal">
      <formula>1</formula>
    </cfRule>
  </conditionalFormatting>
  <conditionalFormatting sqref="D49:D53">
    <cfRule type="expression" dxfId="33" priority="5">
      <formula>$C49="N/A"</formula>
    </cfRule>
    <cfRule type="cellIs" dxfId="32" priority="6" operator="equal">
      <formula>0</formula>
    </cfRule>
    <cfRule type="cellIs" dxfId="31" priority="7" operator="equal">
      <formula>2</formula>
    </cfRule>
    <cfRule type="cellIs" dxfId="30" priority="8" operator="equal">
      <formula>1</formula>
    </cfRule>
  </conditionalFormatting>
  <conditionalFormatting sqref="D55:D61 D9:D12">
    <cfRule type="expression" dxfId="29" priority="29">
      <formula>$C9="N/A"</formula>
    </cfRule>
  </conditionalFormatting>
  <conditionalFormatting sqref="D55:D61">
    <cfRule type="cellIs" dxfId="28" priority="3" operator="equal">
      <formula>2</formula>
    </cfRule>
    <cfRule type="cellIs" dxfId="27" priority="4" operator="equal">
      <formula>1</formula>
    </cfRule>
  </conditionalFormatting>
  <conditionalFormatting sqref="D71">
    <cfRule type="cellIs" dxfId="26" priority="37" operator="equal">
      <formula>3</formula>
    </cfRule>
    <cfRule type="cellIs" dxfId="25" priority="38" operator="equal">
      <formula>2</formula>
    </cfRule>
    <cfRule type="cellIs" dxfId="24" priority="39" operator="equal">
      <formula>1</formula>
    </cfRule>
    <cfRule type="cellIs" dxfId="23" priority="40" operator="equal">
      <formula>0</formula>
    </cfRule>
  </conditionalFormatting>
  <dataValidations count="1">
    <dataValidation type="date" allowBlank="1" showInputMessage="1" showErrorMessage="1" sqref="E3" xr:uid="{C6722573-E39C-4D6A-8E9A-B60D8F421A8B}">
      <formula1>43831</formula1>
      <formula2>54789</formula2>
    </dataValidation>
  </dataValidations>
  <hyperlinks>
    <hyperlink ref="A87" r:id="rId1" display="https://iris.who.int/bitstream/handle/10665/331525/9789240002906-eng.pdf" xr:uid="{121AD19C-7355-4DD8-8D5A-4636D4C14E68}"/>
    <hyperlink ref="A86" r:id="rId2" display="https://www.who.int/publications/i/item/9789240063129" xr:uid="{5F1B21B7-0E58-45A3-A778-16CF7A0A8461}"/>
    <hyperlink ref="A84" r:id="rId3" display="https://www.who.int/publications/i/item/9789240042087" xr:uid="{12AA7AB2-8023-4D2C-8B7C-747CC7619C15}"/>
    <hyperlink ref="A85" r:id="rId4" display="https://www.who.int/publications/i/item/9789240048126" xr:uid="{0B72E3EE-8BAC-4280-90CA-C4EA5E1774E4}"/>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1">
        <x14:dataValidation type="list" allowBlank="1" showInputMessage="1" showErrorMessage="1" xr:uid="{84DF551B-0042-4A94-8755-B156AC76C4E3}">
          <x14:formula1>
            <xm:f>Sheet9!$A$2:$A$5</xm:f>
          </x14:formula1>
          <xm:sqref>C9:C12 C14:C26 C28:C31 C33:C44 C46:C47 C49:C53 C71 C55:C61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6746-2A59-477A-B9FA-FF9060D13FCF}">
  <sheetPr codeName="Sheet6"/>
  <dimension ref="A1:F67"/>
  <sheetViews>
    <sheetView workbookViewId="0">
      <selection activeCell="H15" sqref="H15"/>
    </sheetView>
  </sheetViews>
  <sheetFormatPr defaultRowHeight="15" x14ac:dyDescent="0.25"/>
  <cols>
    <col min="1" max="1" width="9.5" customWidth="1"/>
    <col min="2" max="2" width="54.625" customWidth="1"/>
    <col min="3" max="4" width="21.125" customWidth="1"/>
    <col min="5" max="5" width="31.75" customWidth="1"/>
  </cols>
  <sheetData>
    <row r="1" spans="1:6" ht="17.25" x14ac:dyDescent="0.25">
      <c r="A1" s="123" t="s">
        <v>171</v>
      </c>
      <c r="B1" s="123"/>
      <c r="C1" s="123"/>
      <c r="D1" s="123"/>
      <c r="E1" s="123"/>
    </row>
    <row r="2" spans="1:6" x14ac:dyDescent="0.25">
      <c r="A2" s="3"/>
    </row>
    <row r="3" spans="1:6" ht="14.45" customHeight="1" x14ac:dyDescent="0.25">
      <c r="A3" s="88" t="s">
        <v>59</v>
      </c>
      <c r="B3" s="88"/>
      <c r="C3" s="88" t="s">
        <v>60</v>
      </c>
      <c r="D3" s="88"/>
      <c r="E3" s="30" t="s">
        <v>61</v>
      </c>
    </row>
    <row r="4" spans="1:6" ht="14.45" customHeight="1" x14ac:dyDescent="0.25">
      <c r="A4" s="106"/>
      <c r="B4" s="106"/>
      <c r="C4" s="107"/>
      <c r="D4" s="107"/>
      <c r="E4" s="40"/>
    </row>
    <row r="5" spans="1:6" x14ac:dyDescent="0.25">
      <c r="A5" s="141" t="s">
        <v>172</v>
      </c>
      <c r="B5" s="141"/>
      <c r="C5" s="141"/>
      <c r="D5" s="141"/>
      <c r="E5" s="141"/>
    </row>
    <row r="6" spans="1:6" x14ac:dyDescent="0.25">
      <c r="A6" s="87" t="s">
        <v>63</v>
      </c>
      <c r="B6" s="87"/>
      <c r="C6" s="87"/>
      <c r="D6" s="87"/>
      <c r="E6" s="87"/>
    </row>
    <row r="7" spans="1:6" x14ac:dyDescent="0.25">
      <c r="A7" s="87" t="s">
        <v>124</v>
      </c>
      <c r="B7" s="87"/>
      <c r="C7" s="87"/>
      <c r="D7" s="87"/>
      <c r="E7" s="87"/>
    </row>
    <row r="8" spans="1:6" x14ac:dyDescent="0.25">
      <c r="A8" s="12"/>
    </row>
    <row r="9" spans="1:6" x14ac:dyDescent="0.25">
      <c r="A9" s="144" t="s">
        <v>8</v>
      </c>
      <c r="B9" s="144" t="s">
        <v>173</v>
      </c>
      <c r="C9" s="144" t="s">
        <v>174</v>
      </c>
      <c r="D9" s="144" t="s">
        <v>11</v>
      </c>
      <c r="E9" s="144" t="s">
        <v>12</v>
      </c>
      <c r="F9" s="37" t="s">
        <v>129</v>
      </c>
    </row>
    <row r="10" spans="1:6" x14ac:dyDescent="0.25">
      <c r="A10" s="16"/>
      <c r="B10" s="85" t="s">
        <v>242</v>
      </c>
      <c r="C10" s="85"/>
      <c r="D10" s="85"/>
      <c r="E10" s="85"/>
    </row>
    <row r="11" spans="1:6" ht="75" x14ac:dyDescent="0.25">
      <c r="A11" s="11" t="s">
        <v>14</v>
      </c>
      <c r="B11" s="11" t="s">
        <v>175</v>
      </c>
      <c r="C11" s="11"/>
      <c r="D11" s="11" t="str">
        <f>IF(C11="","",IF(C11="N/A","",IF(C11="Not Present or Inadeqate",0,IF(C11="Present and Adequate",2,IF(C11="",,IF(C11="Partially Present or In Progress",1,))))))</f>
        <v/>
      </c>
      <c r="E11" s="11"/>
      <c r="F11" s="39" t="str">
        <f>IF(D11="","",IF(D11&gt;=0,2))</f>
        <v/>
      </c>
    </row>
    <row r="12" spans="1:6" ht="30" x14ac:dyDescent="0.25">
      <c r="A12" s="11">
        <v>2</v>
      </c>
      <c r="B12" s="11" t="s">
        <v>225</v>
      </c>
      <c r="C12" s="11"/>
      <c r="D12" s="11" t="str">
        <f>IF(C12="","",IF(C12="N/A","",IF(C12="Not Present or Inadeqate",0,IF(C12="Present and Adequate",2,IF(C12="",,IF(C12="Partially Present or In Progress",1,))))))</f>
        <v/>
      </c>
      <c r="E12" s="11"/>
      <c r="F12" s="39" t="str">
        <f>IF(D12="","",IF(D12&gt;=0,2))</f>
        <v/>
      </c>
    </row>
    <row r="13" spans="1:6" x14ac:dyDescent="0.25">
      <c r="A13" s="16"/>
      <c r="B13" s="85" t="s">
        <v>243</v>
      </c>
      <c r="C13" s="85"/>
      <c r="D13" s="85"/>
      <c r="E13" s="85"/>
    </row>
    <row r="14" spans="1:6" ht="60" x14ac:dyDescent="0.25">
      <c r="A14" s="11">
        <v>3</v>
      </c>
      <c r="B14" s="11" t="s">
        <v>226</v>
      </c>
      <c r="C14" s="11"/>
      <c r="D14" s="11" t="str">
        <f>IF(C14="","",IF(C14="N/A","",IF(C14="Not Present or Inadeqate",0,IF(C14="Present and Adequate",2,IF(C14="",,IF(C14="Partially Present or In Progress",1,))))))</f>
        <v/>
      </c>
      <c r="E14" s="11"/>
      <c r="F14" s="39" t="str">
        <f>IF(D14="","",IF(D14&gt;=0,2))</f>
        <v/>
      </c>
    </row>
    <row r="15" spans="1:6" ht="75" x14ac:dyDescent="0.25">
      <c r="A15" s="11">
        <v>4</v>
      </c>
      <c r="B15" s="11" t="s">
        <v>176</v>
      </c>
      <c r="C15" s="11"/>
      <c r="D15" s="11" t="str">
        <f t="shared" ref="D15:D19" si="0">IF(C15="","",IF(C15="N/A","",IF(C15="Not Present or Inadeqate",0,IF(C15="Present and Adequate",2,IF(C15="",,IF(C15="Partially Present or In Progress",1,))))))</f>
        <v/>
      </c>
      <c r="E15" s="11"/>
      <c r="F15" s="39" t="str">
        <f t="shared" ref="F15:F19" si="1">IF(D15="","",IF(D15&gt;=0,2))</f>
        <v/>
      </c>
    </row>
    <row r="16" spans="1:6" ht="60" x14ac:dyDescent="0.25">
      <c r="A16" s="11">
        <v>5</v>
      </c>
      <c r="B16" s="11" t="s">
        <v>227</v>
      </c>
      <c r="C16" s="11"/>
      <c r="D16" s="11" t="str">
        <f t="shared" si="0"/>
        <v/>
      </c>
      <c r="E16" s="11"/>
      <c r="F16" s="39" t="str">
        <f t="shared" si="1"/>
        <v/>
      </c>
    </row>
    <row r="17" spans="1:6" x14ac:dyDescent="0.25">
      <c r="A17" s="16"/>
      <c r="B17" s="145" t="s">
        <v>306</v>
      </c>
      <c r="C17" s="145"/>
      <c r="D17" s="145"/>
      <c r="E17" s="145"/>
    </row>
    <row r="18" spans="1:6" ht="45" x14ac:dyDescent="0.25">
      <c r="A18" s="11">
        <v>6</v>
      </c>
      <c r="B18" s="11" t="s">
        <v>228</v>
      </c>
      <c r="C18" s="11"/>
      <c r="D18" s="11" t="str">
        <f t="shared" si="0"/>
        <v/>
      </c>
      <c r="E18" s="11"/>
      <c r="F18" s="39" t="str">
        <f t="shared" si="1"/>
        <v/>
      </c>
    </row>
    <row r="19" spans="1:6" ht="30" x14ac:dyDescent="0.25">
      <c r="A19" s="11" t="s">
        <v>177</v>
      </c>
      <c r="B19" s="11" t="s">
        <v>229</v>
      </c>
      <c r="C19" s="11"/>
      <c r="D19" s="11" t="str">
        <f t="shared" si="0"/>
        <v/>
      </c>
      <c r="E19" s="11"/>
      <c r="F19" s="39" t="str">
        <f t="shared" si="1"/>
        <v/>
      </c>
    </row>
    <row r="20" spans="1:6" ht="33.75" customHeight="1" x14ac:dyDescent="0.25">
      <c r="A20" s="146"/>
      <c r="B20" s="145" t="s">
        <v>332</v>
      </c>
      <c r="C20" s="145"/>
      <c r="D20" s="145"/>
      <c r="E20" s="145"/>
    </row>
    <row r="21" spans="1:6" x14ac:dyDescent="0.25">
      <c r="A21" s="146"/>
      <c r="B21" s="145" t="s">
        <v>178</v>
      </c>
      <c r="C21" s="145"/>
      <c r="D21" s="145"/>
      <c r="E21" s="145"/>
    </row>
    <row r="22" spans="1:6" ht="75" x14ac:dyDescent="0.25">
      <c r="A22" s="11">
        <v>7</v>
      </c>
      <c r="B22" s="11" t="s">
        <v>335</v>
      </c>
      <c r="C22" s="11"/>
      <c r="D22" s="11" t="str">
        <f t="shared" ref="D22:D44" si="2">IF(C22="","",IF(C22="N/A","",IF(C22="Not Present or Inadeqate",0,IF(C22="Present and Adequate",2,IF(C22="",,IF(C22="Partially Present or In Progress",1,))))))</f>
        <v/>
      </c>
      <c r="E22" s="11"/>
      <c r="F22" s="39" t="str">
        <f t="shared" ref="F22:F44" si="3">IF(D22="","",IF(D22&gt;=0,2))</f>
        <v/>
      </c>
    </row>
    <row r="23" spans="1:6" ht="45" x14ac:dyDescent="0.25">
      <c r="A23" s="11">
        <v>8</v>
      </c>
      <c r="B23" s="11" t="s">
        <v>262</v>
      </c>
      <c r="C23" s="11"/>
      <c r="D23" s="11" t="str">
        <f t="shared" si="2"/>
        <v/>
      </c>
      <c r="E23" s="11"/>
      <c r="F23" s="39" t="str">
        <f t="shared" si="3"/>
        <v/>
      </c>
    </row>
    <row r="24" spans="1:6" ht="60" x14ac:dyDescent="0.25">
      <c r="A24" s="11">
        <v>9</v>
      </c>
      <c r="B24" s="11" t="s">
        <v>338</v>
      </c>
      <c r="C24" s="11"/>
      <c r="D24" s="11" t="str">
        <f t="shared" si="2"/>
        <v/>
      </c>
      <c r="E24" s="11"/>
      <c r="F24" s="39" t="str">
        <f t="shared" si="3"/>
        <v/>
      </c>
    </row>
    <row r="25" spans="1:6" ht="45" x14ac:dyDescent="0.25">
      <c r="A25" s="11">
        <v>10</v>
      </c>
      <c r="B25" s="11" t="s">
        <v>263</v>
      </c>
      <c r="C25" s="11"/>
      <c r="D25" s="11" t="str">
        <f t="shared" si="2"/>
        <v/>
      </c>
      <c r="E25" s="11"/>
      <c r="F25" s="39" t="str">
        <f t="shared" si="3"/>
        <v/>
      </c>
    </row>
    <row r="26" spans="1:6" ht="30" x14ac:dyDescent="0.25">
      <c r="A26" s="11">
        <v>11</v>
      </c>
      <c r="B26" s="11" t="s">
        <v>264</v>
      </c>
      <c r="C26" s="11"/>
      <c r="D26" s="11" t="str">
        <f t="shared" si="2"/>
        <v/>
      </c>
      <c r="E26" s="11"/>
      <c r="F26" s="39" t="str">
        <f t="shared" si="3"/>
        <v/>
      </c>
    </row>
    <row r="27" spans="1:6" ht="60" x14ac:dyDescent="0.25">
      <c r="A27" s="11">
        <v>12</v>
      </c>
      <c r="B27" s="11" t="s">
        <v>336</v>
      </c>
      <c r="C27" s="11"/>
      <c r="D27" s="11" t="str">
        <f t="shared" si="2"/>
        <v/>
      </c>
      <c r="E27" s="11"/>
      <c r="F27" s="39" t="str">
        <f t="shared" si="3"/>
        <v/>
      </c>
    </row>
    <row r="28" spans="1:6" ht="30" x14ac:dyDescent="0.25">
      <c r="A28" s="11">
        <v>13</v>
      </c>
      <c r="B28" s="11" t="s">
        <v>265</v>
      </c>
      <c r="C28" s="11"/>
      <c r="D28" s="11" t="str">
        <f t="shared" si="2"/>
        <v/>
      </c>
      <c r="E28" s="11"/>
      <c r="F28" s="39" t="str">
        <f t="shared" si="3"/>
        <v/>
      </c>
    </row>
    <row r="29" spans="1:6" ht="30" x14ac:dyDescent="0.25">
      <c r="A29" s="11">
        <v>14</v>
      </c>
      <c r="B29" s="11" t="s">
        <v>266</v>
      </c>
      <c r="C29" s="11"/>
      <c r="D29" s="11" t="str">
        <f t="shared" si="2"/>
        <v/>
      </c>
      <c r="E29" s="11"/>
      <c r="F29" s="39" t="str">
        <f t="shared" si="3"/>
        <v/>
      </c>
    </row>
    <row r="30" spans="1:6" ht="60" x14ac:dyDescent="0.25">
      <c r="A30" s="11">
        <v>15</v>
      </c>
      <c r="B30" s="11" t="s">
        <v>267</v>
      </c>
      <c r="C30" s="11"/>
      <c r="D30" s="11" t="str">
        <f t="shared" si="2"/>
        <v/>
      </c>
      <c r="E30" s="11"/>
      <c r="F30" s="39" t="str">
        <f t="shared" si="3"/>
        <v/>
      </c>
    </row>
    <row r="31" spans="1:6" ht="30" x14ac:dyDescent="0.25">
      <c r="A31" s="11">
        <v>16</v>
      </c>
      <c r="B31" s="11" t="s">
        <v>268</v>
      </c>
      <c r="C31" s="11"/>
      <c r="D31" s="11" t="str">
        <f t="shared" si="2"/>
        <v/>
      </c>
      <c r="E31" s="11"/>
      <c r="F31" s="39" t="str">
        <f t="shared" si="3"/>
        <v/>
      </c>
    </row>
    <row r="32" spans="1:6" ht="45" x14ac:dyDescent="0.25">
      <c r="A32" s="11">
        <v>17</v>
      </c>
      <c r="B32" s="11" t="s">
        <v>269</v>
      </c>
      <c r="C32" s="11"/>
      <c r="D32" s="11" t="str">
        <f t="shared" si="2"/>
        <v/>
      </c>
      <c r="E32" s="11"/>
      <c r="F32" s="39" t="str">
        <f t="shared" si="3"/>
        <v/>
      </c>
    </row>
    <row r="33" spans="1:6" x14ac:dyDescent="0.25">
      <c r="A33" s="146"/>
      <c r="B33" s="145" t="s">
        <v>270</v>
      </c>
      <c r="C33" s="145"/>
      <c r="D33" s="145"/>
      <c r="E33" s="145"/>
    </row>
    <row r="34" spans="1:6" ht="30" x14ac:dyDescent="0.25">
      <c r="A34" s="11">
        <v>18</v>
      </c>
      <c r="B34" s="11" t="s">
        <v>179</v>
      </c>
      <c r="C34" s="11"/>
      <c r="D34" s="11" t="str">
        <f t="shared" si="2"/>
        <v/>
      </c>
      <c r="E34" s="11"/>
      <c r="F34" s="39" t="str">
        <f t="shared" si="3"/>
        <v/>
      </c>
    </row>
    <row r="35" spans="1:6" ht="45" x14ac:dyDescent="0.25">
      <c r="A35" s="11">
        <v>19</v>
      </c>
      <c r="B35" s="11" t="s">
        <v>180</v>
      </c>
      <c r="C35" s="11"/>
      <c r="D35" s="11" t="str">
        <f t="shared" si="2"/>
        <v/>
      </c>
      <c r="E35" s="11"/>
      <c r="F35" s="39" t="str">
        <f t="shared" si="3"/>
        <v/>
      </c>
    </row>
    <row r="36" spans="1:6" ht="30" x14ac:dyDescent="0.25">
      <c r="A36" s="11">
        <v>20</v>
      </c>
      <c r="B36" s="11" t="s">
        <v>181</v>
      </c>
      <c r="C36" s="11"/>
      <c r="D36" s="11" t="str">
        <f t="shared" si="2"/>
        <v/>
      </c>
      <c r="E36" s="11"/>
      <c r="F36" s="39" t="str">
        <f t="shared" si="3"/>
        <v/>
      </c>
    </row>
    <row r="37" spans="1:6" x14ac:dyDescent="0.25">
      <c r="A37" s="147"/>
      <c r="B37" s="148" t="s">
        <v>271</v>
      </c>
      <c r="C37" s="148"/>
      <c r="D37" s="148"/>
      <c r="E37" s="148"/>
    </row>
    <row r="38" spans="1:6" ht="30" x14ac:dyDescent="0.25">
      <c r="A38" s="11">
        <v>21</v>
      </c>
      <c r="B38" s="11" t="s">
        <v>182</v>
      </c>
      <c r="C38" s="11"/>
      <c r="D38" s="11" t="str">
        <f t="shared" si="2"/>
        <v/>
      </c>
      <c r="E38" s="11"/>
      <c r="F38" s="39" t="str">
        <f t="shared" si="3"/>
        <v/>
      </c>
    </row>
    <row r="39" spans="1:6" ht="30" x14ac:dyDescent="0.25">
      <c r="A39" s="11">
        <v>22</v>
      </c>
      <c r="B39" s="11" t="s">
        <v>183</v>
      </c>
      <c r="C39" s="11"/>
      <c r="D39" s="11" t="str">
        <f t="shared" si="2"/>
        <v/>
      </c>
      <c r="E39" s="11"/>
      <c r="F39" s="39" t="str">
        <f t="shared" si="3"/>
        <v/>
      </c>
    </row>
    <row r="40" spans="1:6" ht="30" x14ac:dyDescent="0.25">
      <c r="A40" s="11">
        <v>23</v>
      </c>
      <c r="B40" s="11" t="s">
        <v>184</v>
      </c>
      <c r="C40" s="11"/>
      <c r="D40" s="11" t="str">
        <f t="shared" si="2"/>
        <v/>
      </c>
      <c r="E40" s="11"/>
      <c r="F40" s="39" t="str">
        <f t="shared" si="3"/>
        <v/>
      </c>
    </row>
    <row r="41" spans="1:6" ht="30" x14ac:dyDescent="0.25">
      <c r="A41" s="11">
        <v>24</v>
      </c>
      <c r="B41" s="11" t="s">
        <v>185</v>
      </c>
      <c r="C41" s="11"/>
      <c r="D41" s="11" t="str">
        <f t="shared" si="2"/>
        <v/>
      </c>
      <c r="E41" s="11"/>
      <c r="F41" s="39" t="str">
        <f t="shared" si="3"/>
        <v/>
      </c>
    </row>
    <row r="42" spans="1:6" ht="30" x14ac:dyDescent="0.25">
      <c r="A42" s="11">
        <v>25</v>
      </c>
      <c r="B42" s="11" t="s">
        <v>333</v>
      </c>
      <c r="C42" s="11"/>
      <c r="D42" s="11" t="str">
        <f t="shared" si="2"/>
        <v/>
      </c>
      <c r="E42" s="11"/>
      <c r="F42" s="39" t="str">
        <f t="shared" si="3"/>
        <v/>
      </c>
    </row>
    <row r="43" spans="1:6" x14ac:dyDescent="0.25">
      <c r="A43" s="11">
        <v>26</v>
      </c>
      <c r="B43" s="11" t="s">
        <v>230</v>
      </c>
      <c r="C43" s="11"/>
      <c r="D43" s="11" t="str">
        <f t="shared" si="2"/>
        <v/>
      </c>
      <c r="E43" s="11"/>
      <c r="F43" s="39" t="str">
        <f t="shared" si="3"/>
        <v/>
      </c>
    </row>
    <row r="44" spans="1:6" ht="30" x14ac:dyDescent="0.25">
      <c r="A44" s="11">
        <v>27</v>
      </c>
      <c r="B44" s="11" t="s">
        <v>231</v>
      </c>
      <c r="C44" s="11"/>
      <c r="D44" s="11" t="str">
        <f t="shared" si="2"/>
        <v/>
      </c>
      <c r="E44" s="11"/>
      <c r="F44" s="44" t="str">
        <f t="shared" si="3"/>
        <v/>
      </c>
    </row>
    <row r="45" spans="1:6" x14ac:dyDescent="0.25">
      <c r="A45" s="12"/>
      <c r="B45" s="12"/>
      <c r="C45" s="75" t="s">
        <v>54</v>
      </c>
      <c r="D45" s="142">
        <f>SUM(D38:D44,D34:D36,D22:D32,D18:D19,D14:D16,D11:D12)</f>
        <v>0</v>
      </c>
      <c r="E45" s="143" t="s">
        <v>55</v>
      </c>
      <c r="F45" s="32">
        <f>SUM(F11,F12,F14,F15,F16,F18,F19,F22,F23,F24,F25,F26,F27,F28,F29,F30,F31,F32,F34,F35,F36,F38,F39,F40,F41,F42,F43,F44)</f>
        <v>0</v>
      </c>
    </row>
    <row r="46" spans="1:6" x14ac:dyDescent="0.25">
      <c r="B46" s="12"/>
      <c r="C46" s="38" t="s">
        <v>56</v>
      </c>
      <c r="D46" s="41" t="e">
        <f>(D45/F45)</f>
        <v>#DIV/0!</v>
      </c>
    </row>
    <row r="47" spans="1:6" ht="15.75" thickBot="1" x14ac:dyDescent="0.3">
      <c r="B47" s="12"/>
      <c r="C47" s="56"/>
      <c r="D47" s="64"/>
    </row>
    <row r="48" spans="1:6" ht="15.75" thickBot="1" x14ac:dyDescent="0.3">
      <c r="B48" s="12"/>
      <c r="C48" s="117" t="s">
        <v>261</v>
      </c>
      <c r="D48" s="118"/>
      <c r="E48" s="119"/>
    </row>
    <row r="49" spans="1:5" ht="32.450000000000003" customHeight="1" thickBot="1" x14ac:dyDescent="0.3">
      <c r="B49" s="12"/>
      <c r="C49" s="61" t="s">
        <v>250</v>
      </c>
      <c r="D49" s="62" t="s">
        <v>218</v>
      </c>
      <c r="E49" s="62" t="s">
        <v>251</v>
      </c>
    </row>
    <row r="50" spans="1:5" ht="15.75" thickBot="1" x14ac:dyDescent="0.3">
      <c r="B50" s="12"/>
      <c r="C50" s="63" t="s">
        <v>252</v>
      </c>
      <c r="D50" s="54" t="s">
        <v>253</v>
      </c>
      <c r="E50" s="54" t="s">
        <v>254</v>
      </c>
    </row>
    <row r="51" spans="1:5" ht="15.75" thickBot="1" x14ac:dyDescent="0.3">
      <c r="B51" s="12"/>
      <c r="C51" s="63" t="s">
        <v>255</v>
      </c>
      <c r="D51" s="54" t="s">
        <v>256</v>
      </c>
      <c r="E51" s="54" t="s">
        <v>257</v>
      </c>
    </row>
    <row r="52" spans="1:5" ht="15.75" thickBot="1" x14ac:dyDescent="0.3">
      <c r="B52" s="12"/>
      <c r="C52" s="63" t="s">
        <v>258</v>
      </c>
      <c r="D52" s="54" t="s">
        <v>259</v>
      </c>
      <c r="E52" s="54" t="s">
        <v>260</v>
      </c>
    </row>
    <row r="53" spans="1:5" x14ac:dyDescent="0.25">
      <c r="B53" s="12"/>
      <c r="C53" s="65"/>
      <c r="D53" s="55"/>
      <c r="E53" s="55"/>
    </row>
    <row r="54" spans="1:5" ht="14.45" customHeight="1" x14ac:dyDescent="0.25">
      <c r="A54" s="124" t="s">
        <v>186</v>
      </c>
      <c r="B54" s="125"/>
      <c r="C54" s="125"/>
      <c r="D54" s="125"/>
      <c r="E54" s="125"/>
    </row>
    <row r="55" spans="1:5" x14ac:dyDescent="0.25">
      <c r="A55" s="120"/>
      <c r="B55" s="121"/>
      <c r="C55" s="121"/>
      <c r="D55" s="121"/>
      <c r="E55" s="122"/>
    </row>
    <row r="56" spans="1:5" x14ac:dyDescent="0.25">
      <c r="A56" s="120"/>
      <c r="B56" s="121"/>
      <c r="C56" s="121"/>
      <c r="D56" s="121"/>
      <c r="E56" s="122"/>
    </row>
    <row r="57" spans="1:5" x14ac:dyDescent="0.25">
      <c r="A57" s="120"/>
      <c r="B57" s="121"/>
      <c r="C57" s="121"/>
      <c r="D57" s="121"/>
      <c r="E57" s="122"/>
    </row>
    <row r="58" spans="1:5" x14ac:dyDescent="0.25">
      <c r="A58" s="120"/>
      <c r="B58" s="121"/>
      <c r="C58" s="121"/>
      <c r="D58" s="121"/>
      <c r="E58" s="122"/>
    </row>
    <row r="59" spans="1:5" x14ac:dyDescent="0.25">
      <c r="A59" s="120"/>
      <c r="B59" s="121"/>
      <c r="C59" s="121"/>
      <c r="D59" s="121"/>
      <c r="E59" s="122"/>
    </row>
    <row r="60" spans="1:5" x14ac:dyDescent="0.25">
      <c r="A60" s="120"/>
      <c r="B60" s="121"/>
      <c r="C60" s="121"/>
      <c r="D60" s="121"/>
      <c r="E60" s="122"/>
    </row>
    <row r="61" spans="1:5" x14ac:dyDescent="0.25">
      <c r="A61" s="120"/>
      <c r="B61" s="121"/>
      <c r="C61" s="121"/>
      <c r="D61" s="121"/>
      <c r="E61" s="122"/>
    </row>
    <row r="62" spans="1:5" x14ac:dyDescent="0.25">
      <c r="A62" s="120"/>
      <c r="B62" s="121"/>
      <c r="C62" s="121"/>
      <c r="D62" s="121"/>
      <c r="E62" s="122"/>
    </row>
    <row r="65" spans="1:1" ht="18" x14ac:dyDescent="0.25">
      <c r="A65" s="67" t="s">
        <v>272</v>
      </c>
    </row>
    <row r="66" spans="1:1" x14ac:dyDescent="0.25">
      <c r="A66" s="47" t="s">
        <v>245</v>
      </c>
    </row>
    <row r="67" spans="1:1" x14ac:dyDescent="0.25">
      <c r="A67" s="66" t="s">
        <v>334</v>
      </c>
    </row>
  </sheetData>
  <mergeCells count="25">
    <mergeCell ref="A62:E62"/>
    <mergeCell ref="A58:E58"/>
    <mergeCell ref="A59:E59"/>
    <mergeCell ref="A60:E60"/>
    <mergeCell ref="A1:E1"/>
    <mergeCell ref="A54:E54"/>
    <mergeCell ref="A55:E55"/>
    <mergeCell ref="A56:E56"/>
    <mergeCell ref="A57:E57"/>
    <mergeCell ref="B37:E37"/>
    <mergeCell ref="A5:E5"/>
    <mergeCell ref="A6:E6"/>
    <mergeCell ref="A7:E7"/>
    <mergeCell ref="B10:E10"/>
    <mergeCell ref="B13:E13"/>
    <mergeCell ref="A3:B3"/>
    <mergeCell ref="C48:E48"/>
    <mergeCell ref="C3:D3"/>
    <mergeCell ref="A4:B4"/>
    <mergeCell ref="C4:D4"/>
    <mergeCell ref="A61:E61"/>
    <mergeCell ref="B17:E17"/>
    <mergeCell ref="B20:E20"/>
    <mergeCell ref="B21:E21"/>
    <mergeCell ref="B33:E33"/>
  </mergeCells>
  <conditionalFormatting sqref="D11:D12">
    <cfRule type="cellIs" dxfId="22" priority="70" operator="equal">
      <formula>2</formula>
    </cfRule>
    <cfRule type="cellIs" dxfId="21" priority="71" operator="equal">
      <formula>1</formula>
    </cfRule>
    <cfRule type="cellIs" dxfId="20" priority="72" operator="equal">
      <formula>0</formula>
    </cfRule>
  </conditionalFormatting>
  <conditionalFormatting sqref="D14:D16">
    <cfRule type="expression" dxfId="19" priority="29">
      <formula>$C14="N/A"</formula>
    </cfRule>
    <cfRule type="cellIs" dxfId="18" priority="30" operator="equal">
      <formula>2</formula>
    </cfRule>
    <cfRule type="cellIs" dxfId="17" priority="31" operator="equal">
      <formula>1</formula>
    </cfRule>
    <cfRule type="cellIs" dxfId="16" priority="32" operator="equal">
      <formula>0</formula>
    </cfRule>
  </conditionalFormatting>
  <conditionalFormatting sqref="D18:D19">
    <cfRule type="expression" dxfId="15" priority="21">
      <formula>$C18="N/A"</formula>
    </cfRule>
    <cfRule type="cellIs" dxfId="14" priority="22" operator="equal">
      <formula>2</formula>
    </cfRule>
    <cfRule type="cellIs" dxfId="13" priority="23" operator="equal">
      <formula>1</formula>
    </cfRule>
    <cfRule type="cellIs" dxfId="12" priority="24" operator="equal">
      <formula>0</formula>
    </cfRule>
  </conditionalFormatting>
  <conditionalFormatting sqref="D22:D32">
    <cfRule type="expression" dxfId="11" priority="17">
      <formula>$C22="N/A"</formula>
    </cfRule>
    <cfRule type="cellIs" dxfId="10" priority="18" operator="equal">
      <formula>2</formula>
    </cfRule>
    <cfRule type="cellIs" dxfId="9" priority="19" operator="equal">
      <formula>1</formula>
    </cfRule>
    <cfRule type="cellIs" dxfId="8" priority="20" operator="equal">
      <formula>0</formula>
    </cfRule>
  </conditionalFormatting>
  <conditionalFormatting sqref="D34:D36">
    <cfRule type="expression" dxfId="7" priority="5">
      <formula>$C34="N/A"</formula>
    </cfRule>
    <cfRule type="cellIs" dxfId="6" priority="6" operator="equal">
      <formula>2</formula>
    </cfRule>
    <cfRule type="cellIs" dxfId="5" priority="7" operator="equal">
      <formula>1</formula>
    </cfRule>
    <cfRule type="cellIs" dxfId="4" priority="8" operator="equal">
      <formula>0</formula>
    </cfRule>
  </conditionalFormatting>
  <conditionalFormatting sqref="D38:D44 D11:D12">
    <cfRule type="expression" dxfId="3" priority="69">
      <formula>$C11="N/A"</formula>
    </cfRule>
  </conditionalFormatting>
  <conditionalFormatting sqref="D38:D44">
    <cfRule type="cellIs" dxfId="2" priority="2" operator="equal">
      <formula>2</formula>
    </cfRule>
    <cfRule type="cellIs" dxfId="1" priority="3" operator="equal">
      <formula>1</formula>
    </cfRule>
    <cfRule type="cellIs" dxfId="0" priority="4" operator="equal">
      <formula>0</formula>
    </cfRule>
  </conditionalFormatting>
  <dataValidations count="1">
    <dataValidation type="date" allowBlank="1" showInputMessage="1" showErrorMessage="1" sqref="E4" xr:uid="{FF1BEF56-03F7-4D2E-B0C3-5EAA7F585FF4}">
      <formula1>43831</formula1>
      <formula2>54789</formula2>
    </dataValidation>
  </dataValidations>
  <hyperlinks>
    <hyperlink ref="A66" r:id="rId1" display="https://www.who.int/publications/i/item/9789240042087" xr:uid="{79EAAD09-9A89-4E5C-92D0-3DE0B1E6C1A6}"/>
    <hyperlink ref="A67" r:id="rId2" display="https://iris.who.int/bitstream/handle/10665/79199/9789241505345_eng.pdf?sequence=1" xr:uid="{C5AFCC40-DD2B-442C-A312-1077EE4DEB4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6E3FFA2-24BA-40F2-BB83-6E2DF962A86B}">
          <x14:formula1>
            <xm:f>Sheet9!$A$2:$A$5</xm:f>
          </x14:formula1>
          <xm:sqref>C11:C12 C14:C16 C18:C19 C22:C32 C34:C36 C38:C44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FC26-D69C-4598-A429-A65CF33B86CA}">
  <sheetPr codeName="Sheet7"/>
  <dimension ref="A1:C41"/>
  <sheetViews>
    <sheetView workbookViewId="0">
      <selection activeCell="A13" sqref="A13"/>
    </sheetView>
  </sheetViews>
  <sheetFormatPr defaultRowHeight="15" x14ac:dyDescent="0.25"/>
  <cols>
    <col min="1" max="1" width="88" customWidth="1"/>
    <col min="3" max="3" width="29.25" customWidth="1"/>
  </cols>
  <sheetData>
    <row r="1" spans="1:1" ht="21" x14ac:dyDescent="0.25">
      <c r="A1" s="170" t="s">
        <v>187</v>
      </c>
    </row>
    <row r="2" spans="1:1" ht="15.75" x14ac:dyDescent="0.25">
      <c r="A2" s="169" t="s">
        <v>307</v>
      </c>
    </row>
    <row r="3" spans="1:1" x14ac:dyDescent="0.25">
      <c r="A3" s="5"/>
    </row>
    <row r="4" spans="1:1" ht="29.25" x14ac:dyDescent="0.25">
      <c r="A4" s="6" t="s">
        <v>188</v>
      </c>
    </row>
    <row r="5" spans="1:1" x14ac:dyDescent="0.25">
      <c r="A5" s="6" t="s">
        <v>189</v>
      </c>
    </row>
    <row r="6" spans="1:1" ht="30" x14ac:dyDescent="0.25">
      <c r="A6" s="4" t="s">
        <v>190</v>
      </c>
    </row>
    <row r="7" spans="1:1" x14ac:dyDescent="0.25">
      <c r="A7" s="4" t="s">
        <v>191</v>
      </c>
    </row>
    <row r="8" spans="1:1" x14ac:dyDescent="0.25">
      <c r="A8" s="6" t="s">
        <v>192</v>
      </c>
    </row>
    <row r="9" spans="1:1" ht="30" x14ac:dyDescent="0.25">
      <c r="A9" s="4" t="s">
        <v>193</v>
      </c>
    </row>
    <row r="10" spans="1:1" x14ac:dyDescent="0.25">
      <c r="A10" s="4" t="s">
        <v>194</v>
      </c>
    </row>
    <row r="11" spans="1:1" x14ac:dyDescent="0.25">
      <c r="A11" s="6" t="s">
        <v>195</v>
      </c>
    </row>
    <row r="12" spans="1:1" ht="30" x14ac:dyDescent="0.25">
      <c r="A12" s="4" t="s">
        <v>196</v>
      </c>
    </row>
    <row r="13" spans="1:1" x14ac:dyDescent="0.25">
      <c r="A13" s="4" t="s">
        <v>197</v>
      </c>
    </row>
    <row r="14" spans="1:1" x14ac:dyDescent="0.25">
      <c r="A14" s="4" t="s">
        <v>198</v>
      </c>
    </row>
    <row r="15" spans="1:1" ht="30" x14ac:dyDescent="0.25">
      <c r="A15" s="4" t="s">
        <v>199</v>
      </c>
    </row>
    <row r="16" spans="1:1" x14ac:dyDescent="0.25">
      <c r="A16" s="7"/>
    </row>
    <row r="17" spans="1:1" x14ac:dyDescent="0.25">
      <c r="A17" s="6" t="s">
        <v>200</v>
      </c>
    </row>
    <row r="18" spans="1:1" x14ac:dyDescent="0.25">
      <c r="A18" s="4" t="s">
        <v>201</v>
      </c>
    </row>
    <row r="19" spans="1:1" ht="30" x14ac:dyDescent="0.25">
      <c r="A19" s="4" t="s">
        <v>202</v>
      </c>
    </row>
    <row r="20" spans="1:1" x14ac:dyDescent="0.25">
      <c r="A20" s="7"/>
    </row>
    <row r="21" spans="1:1" ht="30" x14ac:dyDescent="0.25">
      <c r="A21" s="6" t="s">
        <v>203</v>
      </c>
    </row>
    <row r="22" spans="1:1" x14ac:dyDescent="0.25">
      <c r="A22" s="6" t="s">
        <v>204</v>
      </c>
    </row>
    <row r="23" spans="1:1" x14ac:dyDescent="0.25">
      <c r="A23" s="4" t="s">
        <v>205</v>
      </c>
    </row>
    <row r="24" spans="1:1" ht="30" x14ac:dyDescent="0.25">
      <c r="A24" s="4" t="s">
        <v>206</v>
      </c>
    </row>
    <row r="25" spans="1:1" x14ac:dyDescent="0.25">
      <c r="A25" s="7"/>
    </row>
    <row r="26" spans="1:1" x14ac:dyDescent="0.25">
      <c r="A26" s="6" t="s">
        <v>195</v>
      </c>
    </row>
    <row r="27" spans="1:1" ht="30" x14ac:dyDescent="0.25">
      <c r="A27" s="4" t="s">
        <v>207</v>
      </c>
    </row>
    <row r="28" spans="1:1" ht="30" x14ac:dyDescent="0.25">
      <c r="A28" s="4" t="s">
        <v>208</v>
      </c>
    </row>
    <row r="29" spans="1:1" x14ac:dyDescent="0.25">
      <c r="A29" s="7"/>
    </row>
    <row r="30" spans="1:1" x14ac:dyDescent="0.25">
      <c r="A30" s="6" t="s">
        <v>209</v>
      </c>
    </row>
    <row r="31" spans="1:1" x14ac:dyDescent="0.25">
      <c r="A31" s="4" t="s">
        <v>210</v>
      </c>
    </row>
    <row r="32" spans="1:1" x14ac:dyDescent="0.25">
      <c r="A32" s="4" t="s">
        <v>211</v>
      </c>
    </row>
    <row r="33" spans="1:3" x14ac:dyDescent="0.25">
      <c r="A33" s="6" t="s">
        <v>192</v>
      </c>
    </row>
    <row r="34" spans="1:3" x14ac:dyDescent="0.25">
      <c r="A34" s="4" t="s">
        <v>212</v>
      </c>
    </row>
    <row r="35" spans="1:3" x14ac:dyDescent="0.25">
      <c r="A35" s="7"/>
    </row>
    <row r="36" spans="1:3" x14ac:dyDescent="0.25">
      <c r="A36" s="7"/>
    </row>
    <row r="37" spans="1:3" ht="16.5" x14ac:dyDescent="0.25">
      <c r="A37" s="8"/>
    </row>
    <row r="38" spans="1:3" ht="15.75" x14ac:dyDescent="0.25">
      <c r="A38" s="167" t="s">
        <v>213</v>
      </c>
      <c r="B38" s="168"/>
      <c r="C38" s="167" t="s">
        <v>214</v>
      </c>
    </row>
    <row r="39" spans="1:3" ht="15.75" x14ac:dyDescent="0.25">
      <c r="A39" s="167" t="s">
        <v>215</v>
      </c>
      <c r="B39" s="7"/>
      <c r="C39" s="167" t="s">
        <v>216</v>
      </c>
    </row>
    <row r="40" spans="1:3" ht="15.75" x14ac:dyDescent="0.25">
      <c r="A40" s="167" t="s">
        <v>217</v>
      </c>
      <c r="B40" s="168"/>
      <c r="C40" s="167" t="s">
        <v>340</v>
      </c>
    </row>
    <row r="41" spans="1:3" x14ac:dyDescent="0.25">
      <c r="A41" s="1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573B-AA5F-408F-AD56-A935392F77C4}">
  <sheetPr codeName="Sheet8"/>
  <dimension ref="A1:A5"/>
  <sheetViews>
    <sheetView workbookViewId="0">
      <selection activeCell="C31" sqref="C31"/>
    </sheetView>
  </sheetViews>
  <sheetFormatPr defaultRowHeight="15" x14ac:dyDescent="0.25"/>
  <cols>
    <col min="1" max="1" width="24.25" bestFit="1" customWidth="1"/>
  </cols>
  <sheetData>
    <row r="1" spans="1:1" x14ac:dyDescent="0.25">
      <c r="A1" t="s">
        <v>218</v>
      </c>
    </row>
    <row r="2" spans="1:1" x14ac:dyDescent="0.25">
      <c r="A2" t="s">
        <v>249</v>
      </c>
    </row>
    <row r="3" spans="1:1" x14ac:dyDescent="0.25">
      <c r="A3" t="s">
        <v>16</v>
      </c>
    </row>
    <row r="4" spans="1:1" x14ac:dyDescent="0.25">
      <c r="A4" t="s">
        <v>17</v>
      </c>
    </row>
    <row r="5" spans="1:1" x14ac:dyDescent="0.25">
      <c r="A5"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23F757E918C41808307916CE28EB6" ma:contentTypeVersion="24" ma:contentTypeDescription="Create a new document." ma:contentTypeScope="" ma:versionID="6408c4d047858f275e41ffe0df334ef2">
  <xsd:schema xmlns:xsd="http://www.w3.org/2001/XMLSchema" xmlns:xs="http://www.w3.org/2001/XMLSchema" xmlns:p="http://schemas.microsoft.com/office/2006/metadata/properties" xmlns:ns2="11eee0fd-8462-4455-8c19-9c48407815ee" xmlns:ns3="9f801d0a-578e-4cb0-a86b-966e45478064" targetNamespace="http://schemas.microsoft.com/office/2006/metadata/properties" ma:root="true" ma:fieldsID="a77da417674d637b82f1b87f1a06e447" ns2:_="" ns3:_="">
    <xsd:import namespace="11eee0fd-8462-4455-8c19-9c48407815ee"/>
    <xsd:import namespace="9f801d0a-578e-4cb0-a86b-966e454780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ee0fd-8462-4455-8c19-9c4840781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Notes" ma:index="2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801d0a-578e-4cb0-a86b-966e454780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93d1451-c552-4a1f-8e60-1927d5f18c4c}" ma:internalName="TaxCatchAll" ma:showField="CatchAllData" ma:web="9f801d0a-578e-4cb0-a86b-966e454780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801d0a-578e-4cb0-a86b-966e45478064" xsi:nil="true"/>
    <lcf76f155ced4ddcb4097134ff3c332f xmlns="11eee0fd-8462-4455-8c19-9c48407815ee">
      <Terms xmlns="http://schemas.microsoft.com/office/infopath/2007/PartnerControls"/>
    </lcf76f155ced4ddcb4097134ff3c332f>
    <Notes xmlns="11eee0fd-8462-4455-8c19-9c48407815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172534-39A7-4AFF-B912-D898D0F09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ee0fd-8462-4455-8c19-9c48407815ee"/>
    <ds:schemaRef ds:uri="9f801d0a-578e-4cb0-a86b-966e45478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2C06D-AE15-452A-91AC-05C11BD48836}">
  <ds:schemaRef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terms/"/>
    <ds:schemaRef ds:uri="9f801d0a-578e-4cb0-a86b-966e45478064"/>
    <ds:schemaRef ds:uri="11eee0fd-8462-4455-8c19-9c48407815ee"/>
  </ds:schemaRefs>
</ds:datastoreItem>
</file>

<file path=customXml/itemProps3.xml><?xml version="1.0" encoding="utf-8"?>
<ds:datastoreItem xmlns:ds="http://schemas.openxmlformats.org/officeDocument/2006/customXml" ds:itemID="{FE464F8D-5F8C-48F4-A2F7-20DE6F4F00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Purpose of the tool</vt:lpstr>
      <vt:lpstr>Explanation of the tool</vt:lpstr>
      <vt:lpstr>Component 1 Laboratory services</vt:lpstr>
      <vt:lpstr>Component 2 Health education</vt:lpstr>
      <vt:lpstr>Component 3 Clinical case mgmt</vt:lpstr>
      <vt:lpstr>Component 4 Program management</vt:lpstr>
      <vt:lpstr>Appendix A TB patient rights</vt:lpstr>
      <vt:lpstr>Sheet9</vt:lpstr>
      <vt:lpstr>'Purpose of the tool'!_ftnref1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O'Son, Lana (CDC/GHC/DGHP)</dc:creator>
  <cp:keywords/>
  <dc:description/>
  <cp:lastModifiedBy>O'Son, Lana (CDC/GHC/DGHP)</cp:lastModifiedBy>
  <cp:revision/>
  <dcterms:created xsi:type="dcterms:W3CDTF">2024-05-16T14:53:06Z</dcterms:created>
  <dcterms:modified xsi:type="dcterms:W3CDTF">2026-01-23T17:36:18Z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2024-05-17T16:45:44Z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cca466d5-95f2-4de0-9c8b-f5ec0bb95f38</vt:lpwstr>
  </property>
  <property fmtid="{D5CDD505-2E9C-101B-9397-08002B2CF9AE}" pid="8" name="MSIP_Label_7b94a7b8-f06c-4dfe-bdcc-9b548fd58c31_ContentBits">
    <vt:lpwstr>0</vt:lpwstr>
  </property>
  <property fmtid="{D5CDD505-2E9C-101B-9397-08002B2CF9AE}" pid="9" name="ContentTypeId">
    <vt:lpwstr>0x0101004EA23F757E918C41808307916CE28EB6</vt:lpwstr>
  </property>
  <property fmtid="{D5CDD505-2E9C-101B-9397-08002B2CF9AE}" pid="10" name="MediaServiceImageTags">
    <vt:lpwstr/>
  </property>
</Properties>
</file>