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3265" yWindow="-135" windowWidth="22380" windowHeight="18240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53" i="1" l="1"/>
  <c r="D53" i="1"/>
  <c r="C53" i="1"/>
  <c r="E52" i="1"/>
  <c r="D52" i="1"/>
  <c r="C52" i="1"/>
  <c r="B52" i="1"/>
  <c r="B53" i="1"/>
  <c r="E50" i="1"/>
  <c r="D50" i="1"/>
  <c r="C50" i="1"/>
  <c r="E49" i="1"/>
  <c r="D49" i="1"/>
  <c r="C49" i="1"/>
  <c r="B50" i="1"/>
  <c r="B49" i="1"/>
  <c r="E47" i="1"/>
  <c r="D47" i="1"/>
  <c r="C47" i="1"/>
  <c r="B47" i="1"/>
  <c r="C46" i="1"/>
  <c r="D46" i="1"/>
  <c r="E46" i="1"/>
  <c r="C48" i="1"/>
  <c r="D48" i="1"/>
  <c r="E48" i="1"/>
  <c r="B48" i="1"/>
  <c r="B46" i="1"/>
</calcChain>
</file>

<file path=xl/sharedStrings.xml><?xml version="1.0" encoding="utf-8"?>
<sst xmlns="http://schemas.openxmlformats.org/spreadsheetml/2006/main" count="56" uniqueCount="54">
  <si>
    <t>100210181-1</t>
  </si>
  <si>
    <t>100210181-3</t>
  </si>
  <si>
    <t>100210229-1</t>
  </si>
  <si>
    <t>100210229-3</t>
  </si>
  <si>
    <t>100310144-1</t>
  </si>
  <si>
    <t>100410010-1</t>
  </si>
  <si>
    <t>100410010-3</t>
  </si>
  <si>
    <t>100410035-1</t>
  </si>
  <si>
    <t>100410035-3</t>
  </si>
  <si>
    <t>100411100-3</t>
  </si>
  <si>
    <t>100411111-1</t>
  </si>
  <si>
    <t>100411111-3</t>
  </si>
  <si>
    <t>100411169-1</t>
  </si>
  <si>
    <t>100411274-3</t>
  </si>
  <si>
    <t>100510050-1</t>
  </si>
  <si>
    <t>100510050-3</t>
  </si>
  <si>
    <t>100510117-1</t>
  </si>
  <si>
    <t>100510117-3</t>
  </si>
  <si>
    <t>100610011-1</t>
  </si>
  <si>
    <t>100610011-3</t>
  </si>
  <si>
    <t>100610061-1</t>
  </si>
  <si>
    <t>100610131-1</t>
  </si>
  <si>
    <t>100610131-3</t>
  </si>
  <si>
    <t>100610288-1</t>
  </si>
  <si>
    <t>100610288-3</t>
  </si>
  <si>
    <t>100710057-1</t>
  </si>
  <si>
    <t>100710057-3</t>
  </si>
  <si>
    <t>100710093-1</t>
  </si>
  <si>
    <t>100710120-1</t>
  </si>
  <si>
    <t>100710120-3</t>
  </si>
  <si>
    <t>100810043-3</t>
  </si>
  <si>
    <t>100810089-1</t>
  </si>
  <si>
    <t>100810089-3</t>
  </si>
  <si>
    <t>100810101-1</t>
  </si>
  <si>
    <t>100810332-1</t>
  </si>
  <si>
    <t>100810332-3</t>
  </si>
  <si>
    <t>100910025-1</t>
  </si>
  <si>
    <t>100910025-3</t>
  </si>
  <si>
    <t>Blood</t>
  </si>
  <si>
    <t>Buccal</t>
  </si>
  <si>
    <t>Yield (ng)</t>
  </si>
  <si>
    <t>Conc. (ng/µl)</t>
  </si>
  <si>
    <t>100411100-1</t>
  </si>
  <si>
    <t>Mean</t>
  </si>
  <si>
    <t>Std Dev</t>
  </si>
  <si>
    <t>Median</t>
  </si>
  <si>
    <t>Min</t>
  </si>
  <si>
    <t>Max</t>
  </si>
  <si>
    <t>Mean (mothers)</t>
  </si>
  <si>
    <t>Mean (offspring)</t>
  </si>
  <si>
    <t>* Suffix of 1 indicates mother, 3 offspring</t>
  </si>
  <si>
    <t>Sample*</t>
  </si>
  <si>
    <t>Supplementary Table 1</t>
  </si>
  <si>
    <t>DNA Yields and Concentrations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</si>
</sst>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Verdana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Border="1"/>
    <xf numFmtId="3" fontId="0" fillId="0" borderId="0" xfId="0" applyNumberFormat="1" applyFont="1" applyBorder="1"/>
    <xf numFmtId="4" fontId="0" fillId="0" borderId="0" xfId="0" applyNumberFormat="1" applyFont="1" applyBorder="1"/>
    <xf numFmtId="3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quotePrefix="1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3" fontId="0" fillId="0" borderId="4" xfId="0" applyNumberFormat="1" applyFont="1" applyBorder="1"/>
    <xf numFmtId="4" fontId="0" fillId="0" borderId="4" xfId="0" applyNumberFormat="1" applyFont="1" applyBorder="1"/>
    <xf numFmtId="0" fontId="0" fillId="0" borderId="5" xfId="0" applyFont="1" applyBorder="1" applyAlignment="1">
      <alignment horizontal="center"/>
    </xf>
    <xf numFmtId="3" fontId="0" fillId="0" borderId="5" xfId="0" applyNumberFormat="1" applyFont="1" applyBorder="1"/>
    <xf numFmtId="4" fontId="0" fillId="0" borderId="5" xfId="0" applyNumberFormat="1" applyFont="1" applyBorder="1"/>
    <xf numFmtId="3" fontId="0" fillId="0" borderId="5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workbookViewId="0">
      <selection activeCell="A53" sqref="A53"/>
    </sheetView>
  </sheetViews>
  <sheetFormatPr defaultColWidth="8.85546875" defaultRowHeight="15" x14ac:dyDescent="0.25"/>
  <cols>
    <col min="1" max="1" width="18.140625" style="6" customWidth="1"/>
    <col min="2" max="2" width="12.7109375" style="2" customWidth="1"/>
    <col min="3" max="3" width="12.7109375" style="5" customWidth="1"/>
    <col min="4" max="4" width="12.7109375" style="4" customWidth="1"/>
    <col min="5" max="5" width="12.7109375" style="3" customWidth="1"/>
    <col min="6" max="16384" width="8.85546875" style="1"/>
  </cols>
  <sheetData>
    <row r="1" spans="1:5" x14ac:dyDescent="0.25">
      <c r="A1" s="42" t="s">
        <v>52</v>
      </c>
    </row>
    <row r="2" spans="1:5" x14ac:dyDescent="0.25">
      <c r="A2" s="43" t="s">
        <v>53</v>
      </c>
    </row>
    <row r="4" spans="1:5" x14ac:dyDescent="0.25">
      <c r="B4" s="38" t="s">
        <v>38</v>
      </c>
      <c r="C4" s="39"/>
      <c r="D4" s="40" t="s">
        <v>39</v>
      </c>
      <c r="E4" s="41"/>
    </row>
    <row r="5" spans="1:5" x14ac:dyDescent="0.25">
      <c r="A5" s="15" t="s">
        <v>51</v>
      </c>
      <c r="B5" s="16" t="s">
        <v>40</v>
      </c>
      <c r="C5" s="17" t="s">
        <v>41</v>
      </c>
      <c r="D5" s="16" t="s">
        <v>40</v>
      </c>
      <c r="E5" s="17" t="s">
        <v>41</v>
      </c>
    </row>
    <row r="6" spans="1:5" x14ac:dyDescent="0.25">
      <c r="A6" s="7" t="s">
        <v>0</v>
      </c>
      <c r="B6" s="8">
        <v>16484</v>
      </c>
      <c r="C6" s="9">
        <v>549.46</v>
      </c>
      <c r="D6" s="8">
        <v>1706.53</v>
      </c>
      <c r="E6" s="10">
        <v>3.7098499999999999</v>
      </c>
    </row>
    <row r="7" spans="1:5" x14ac:dyDescent="0.25">
      <c r="A7" s="7" t="s">
        <v>1</v>
      </c>
      <c r="B7" s="8">
        <v>51042.65</v>
      </c>
      <c r="C7" s="9">
        <v>567.14</v>
      </c>
      <c r="D7" s="8">
        <v>443.24</v>
      </c>
      <c r="E7" s="10">
        <v>0.92340999999999995</v>
      </c>
    </row>
    <row r="8" spans="1:5" x14ac:dyDescent="0.25">
      <c r="A8" s="7" t="s">
        <v>2</v>
      </c>
      <c r="B8" s="8">
        <v>183.1</v>
      </c>
      <c r="C8" s="9">
        <v>20.344853000000001</v>
      </c>
      <c r="D8" s="8">
        <v>11003.8</v>
      </c>
      <c r="E8" s="10">
        <v>31.439399999999999</v>
      </c>
    </row>
    <row r="9" spans="1:5" x14ac:dyDescent="0.25">
      <c r="A9" s="7" t="s">
        <v>3</v>
      </c>
      <c r="B9" s="8">
        <v>307.60379999999998</v>
      </c>
      <c r="C9" s="10">
        <v>8.3136159999999997</v>
      </c>
      <c r="D9" s="8">
        <v>1308.5</v>
      </c>
      <c r="E9" s="10">
        <v>3.3551700000000002</v>
      </c>
    </row>
    <row r="10" spans="1:5" x14ac:dyDescent="0.25">
      <c r="A10" s="7" t="s">
        <v>4</v>
      </c>
      <c r="B10" s="11">
        <v>538906.19999999995</v>
      </c>
      <c r="C10" s="9">
        <v>898.17700000000002</v>
      </c>
      <c r="D10" s="11">
        <v>2830.97</v>
      </c>
      <c r="E10" s="9">
        <v>7.5492530000000002</v>
      </c>
    </row>
    <row r="11" spans="1:5" x14ac:dyDescent="0.25">
      <c r="A11" s="7" t="s">
        <v>5</v>
      </c>
      <c r="B11" s="8">
        <v>10414</v>
      </c>
      <c r="C11" s="10">
        <v>69.427139999999994</v>
      </c>
      <c r="D11" s="8">
        <v>1610.6</v>
      </c>
      <c r="E11" s="10">
        <v>3.8347709999999999</v>
      </c>
    </row>
    <row r="12" spans="1:5" x14ac:dyDescent="0.25">
      <c r="A12" s="7" t="s">
        <v>6</v>
      </c>
      <c r="B12" s="8">
        <v>38811.370000000003</v>
      </c>
      <c r="C12" s="10">
        <v>117.61020000000001</v>
      </c>
      <c r="D12" s="8">
        <v>1930.9</v>
      </c>
      <c r="E12" s="10">
        <v>4.0650529999999998</v>
      </c>
    </row>
    <row r="13" spans="1:5" x14ac:dyDescent="0.25">
      <c r="A13" s="7" t="s">
        <v>7</v>
      </c>
      <c r="B13" s="8">
        <v>419305</v>
      </c>
      <c r="C13" s="10">
        <v>574.3904</v>
      </c>
      <c r="D13" s="8">
        <v>3654.067</v>
      </c>
      <c r="E13" s="10">
        <v>6.6437590000000002</v>
      </c>
    </row>
    <row r="14" spans="1:5" x14ac:dyDescent="0.25">
      <c r="A14" s="7" t="s">
        <v>8</v>
      </c>
      <c r="B14" s="8">
        <v>168198.39999999999</v>
      </c>
      <c r="C14" s="10">
        <v>442.62729999999999</v>
      </c>
      <c r="D14" s="8">
        <v>3791.2310000000002</v>
      </c>
      <c r="E14" s="10">
        <v>7.0207899999999999</v>
      </c>
    </row>
    <row r="15" spans="1:5" x14ac:dyDescent="0.25">
      <c r="A15" s="7" t="s">
        <v>42</v>
      </c>
      <c r="B15" s="11">
        <v>326400</v>
      </c>
      <c r="C15" s="9">
        <v>544</v>
      </c>
      <c r="D15" s="11">
        <v>1173.087</v>
      </c>
      <c r="E15" s="9">
        <v>2.6361495000000001</v>
      </c>
    </row>
    <row r="16" spans="1:5" x14ac:dyDescent="0.25">
      <c r="A16" s="7" t="s">
        <v>9</v>
      </c>
      <c r="B16" s="11">
        <v>14732.28</v>
      </c>
      <c r="C16" s="9">
        <v>24.553799999999999</v>
      </c>
      <c r="D16" s="11">
        <v>2111.2550000000001</v>
      </c>
      <c r="E16" s="9">
        <v>4.6401199999999996</v>
      </c>
    </row>
    <row r="17" spans="1:5" x14ac:dyDescent="0.25">
      <c r="A17" s="7" t="s">
        <v>10</v>
      </c>
      <c r="B17" s="11">
        <v>550798.19999999995</v>
      </c>
      <c r="C17" s="9">
        <v>917.97699999999998</v>
      </c>
      <c r="D17" s="11">
        <v>3626.4380000000001</v>
      </c>
      <c r="E17" s="9">
        <v>6.5341224999999996</v>
      </c>
    </row>
    <row r="18" spans="1:5" x14ac:dyDescent="0.25">
      <c r="A18" s="7" t="s">
        <v>11</v>
      </c>
      <c r="B18" s="11">
        <v>1283.2919999999999</v>
      </c>
      <c r="C18" s="9">
        <v>2.13822</v>
      </c>
      <c r="D18" s="11">
        <v>8308.9959999999992</v>
      </c>
      <c r="E18" s="9">
        <v>14.325856</v>
      </c>
    </row>
    <row r="19" spans="1:5" x14ac:dyDescent="0.25">
      <c r="A19" s="7" t="s">
        <v>12</v>
      </c>
      <c r="B19" s="11">
        <v>135158.20000000001</v>
      </c>
      <c r="C19" s="9">
        <v>237.11963</v>
      </c>
      <c r="D19" s="11">
        <v>1412.348</v>
      </c>
      <c r="E19" s="9">
        <v>2.6648078000000002</v>
      </c>
    </row>
    <row r="20" spans="1:5" x14ac:dyDescent="0.25">
      <c r="A20" s="7" t="s">
        <v>13</v>
      </c>
      <c r="B20" s="8">
        <v>12699.83</v>
      </c>
      <c r="C20" s="10">
        <v>396.86959999999999</v>
      </c>
      <c r="D20" s="8">
        <v>2417.951</v>
      </c>
      <c r="E20" s="10">
        <v>5.2564159999999998</v>
      </c>
    </row>
    <row r="21" spans="1:5" x14ac:dyDescent="0.25">
      <c r="A21" s="7" t="s">
        <v>14</v>
      </c>
      <c r="B21" s="8">
        <v>50993.07</v>
      </c>
      <c r="C21" s="10">
        <v>318.70670000000001</v>
      </c>
      <c r="D21" s="8">
        <v>1675.2280000000001</v>
      </c>
      <c r="E21" s="10">
        <v>3.2215919999999998</v>
      </c>
    </row>
    <row r="22" spans="1:5" x14ac:dyDescent="0.25">
      <c r="A22" s="7" t="s">
        <v>15</v>
      </c>
      <c r="B22" s="8">
        <v>3648.6849999999999</v>
      </c>
      <c r="C22" s="10">
        <v>6.5155089999999998</v>
      </c>
      <c r="D22" s="8">
        <v>3365.3310000000001</v>
      </c>
      <c r="E22" s="10">
        <v>13.197380000000001</v>
      </c>
    </row>
    <row r="23" spans="1:5" x14ac:dyDescent="0.25">
      <c r="A23" s="7" t="s">
        <v>16</v>
      </c>
      <c r="B23" s="8">
        <v>157417.9</v>
      </c>
      <c r="C23" s="10">
        <v>1124.414</v>
      </c>
      <c r="D23" s="8">
        <v>1734.2550000000001</v>
      </c>
      <c r="E23" s="10">
        <v>3.1531899999999999</v>
      </c>
    </row>
    <row r="24" spans="1:5" x14ac:dyDescent="0.25">
      <c r="A24" s="7" t="s">
        <v>17</v>
      </c>
      <c r="B24" s="8">
        <v>5861.8670000000002</v>
      </c>
      <c r="C24" s="10">
        <v>146.54669999999999</v>
      </c>
      <c r="D24" s="8">
        <v>6961.8549999999996</v>
      </c>
      <c r="E24" s="10">
        <v>12.89232</v>
      </c>
    </row>
    <row r="25" spans="1:5" x14ac:dyDescent="0.25">
      <c r="A25" s="7" t="s">
        <v>18</v>
      </c>
      <c r="B25" s="8">
        <v>35728</v>
      </c>
      <c r="C25" s="10">
        <v>142.91383999999999</v>
      </c>
      <c r="D25" s="8">
        <v>6129.72</v>
      </c>
      <c r="E25" s="10">
        <v>11.144947999999999</v>
      </c>
    </row>
    <row r="26" spans="1:5" x14ac:dyDescent="0.25">
      <c r="A26" s="7" t="s">
        <v>19</v>
      </c>
      <c r="B26" s="8">
        <v>44468.45</v>
      </c>
      <c r="C26" s="10">
        <v>254.1054</v>
      </c>
      <c r="D26" s="8">
        <v>5328.8</v>
      </c>
      <c r="E26" s="10">
        <v>9.5157830000000008</v>
      </c>
    </row>
    <row r="27" spans="1:5" x14ac:dyDescent="0.25">
      <c r="A27" s="7" t="s">
        <v>20</v>
      </c>
      <c r="B27" s="11">
        <v>139731.29999999999</v>
      </c>
      <c r="C27" s="9">
        <v>358.28528</v>
      </c>
      <c r="D27" s="11">
        <v>1073.7809999999999</v>
      </c>
      <c r="E27" s="9">
        <v>2.1262991499999999</v>
      </c>
    </row>
    <row r="28" spans="1:5" x14ac:dyDescent="0.25">
      <c r="A28" s="7" t="s">
        <v>21</v>
      </c>
      <c r="B28" s="11">
        <v>185574</v>
      </c>
      <c r="C28" s="9">
        <v>309.29000000000002</v>
      </c>
      <c r="D28" s="11">
        <v>390.25599999999997</v>
      </c>
      <c r="E28" s="9">
        <v>0.72269634999999999</v>
      </c>
    </row>
    <row r="29" spans="1:5" x14ac:dyDescent="0.25">
      <c r="A29" s="7" t="s">
        <v>22</v>
      </c>
      <c r="B29" s="11">
        <v>5170.3599999999997</v>
      </c>
      <c r="C29" s="9">
        <v>8.6172599999999999</v>
      </c>
      <c r="D29" s="11">
        <v>447.34550000000002</v>
      </c>
      <c r="E29" s="9">
        <v>0.76469310000000001</v>
      </c>
    </row>
    <row r="30" spans="1:5" x14ac:dyDescent="0.25">
      <c r="A30" s="7" t="s">
        <v>23</v>
      </c>
      <c r="B30" s="8">
        <v>181873</v>
      </c>
      <c r="C30" s="10">
        <v>1212.4880000000001</v>
      </c>
      <c r="D30" s="8">
        <v>1594.64</v>
      </c>
      <c r="E30" s="10">
        <v>2.8223786999999998</v>
      </c>
    </row>
    <row r="31" spans="1:5" x14ac:dyDescent="0.25">
      <c r="A31" s="7" t="s">
        <v>24</v>
      </c>
      <c r="B31" s="8">
        <v>1023.057</v>
      </c>
      <c r="C31" s="10">
        <v>5.6836479999999998</v>
      </c>
      <c r="D31" s="8">
        <v>1076.0999999999999</v>
      </c>
      <c r="E31" s="10">
        <v>1.8879170000000001</v>
      </c>
    </row>
    <row r="32" spans="1:5" x14ac:dyDescent="0.25">
      <c r="A32" s="7" t="s">
        <v>25</v>
      </c>
      <c r="B32" s="8">
        <v>77334.13</v>
      </c>
      <c r="C32" s="10">
        <v>175.75939</v>
      </c>
      <c r="D32" s="8">
        <v>1001.11</v>
      </c>
      <c r="E32" s="10">
        <v>1.787704</v>
      </c>
    </row>
    <row r="33" spans="1:5" x14ac:dyDescent="0.25">
      <c r="A33" s="7" t="s">
        <v>26</v>
      </c>
      <c r="B33" s="8">
        <v>12402.67</v>
      </c>
      <c r="C33" s="10">
        <v>82.684460000000001</v>
      </c>
      <c r="D33" s="8">
        <v>1377.6</v>
      </c>
      <c r="E33" s="10">
        <v>2.3958089999999999</v>
      </c>
    </row>
    <row r="34" spans="1:5" x14ac:dyDescent="0.25">
      <c r="A34" s="7" t="s">
        <v>27</v>
      </c>
      <c r="B34" s="11">
        <v>244804.8</v>
      </c>
      <c r="C34" s="9">
        <v>408.00799999999998</v>
      </c>
      <c r="D34" s="11">
        <v>2455.9690000000001</v>
      </c>
      <c r="E34" s="9">
        <v>4.2712504999999998</v>
      </c>
    </row>
    <row r="35" spans="1:5" x14ac:dyDescent="0.25">
      <c r="A35" s="7" t="s">
        <v>28</v>
      </c>
      <c r="B35" s="8">
        <v>383282.5</v>
      </c>
      <c r="C35" s="10">
        <v>1597.011</v>
      </c>
      <c r="D35" s="8">
        <v>1075.925</v>
      </c>
      <c r="E35" s="10">
        <v>1.887588</v>
      </c>
    </row>
    <row r="36" spans="1:5" x14ac:dyDescent="0.25">
      <c r="A36" s="7" t="s">
        <v>29</v>
      </c>
      <c r="B36" s="8">
        <v>29560.45</v>
      </c>
      <c r="C36" s="10">
        <v>184.75280000000001</v>
      </c>
      <c r="D36" s="8">
        <v>731.58839999999998</v>
      </c>
      <c r="E36" s="10">
        <v>1.250578</v>
      </c>
    </row>
    <row r="37" spans="1:5" x14ac:dyDescent="0.25">
      <c r="A37" s="7" t="s">
        <v>30</v>
      </c>
      <c r="B37" s="8">
        <v>70197.8</v>
      </c>
      <c r="C37" s="10">
        <v>438.73630000000003</v>
      </c>
      <c r="D37" s="8">
        <v>1321.4</v>
      </c>
      <c r="E37" s="10">
        <v>2.3182200000000002</v>
      </c>
    </row>
    <row r="38" spans="1:5" x14ac:dyDescent="0.25">
      <c r="A38" s="7" t="s">
        <v>31</v>
      </c>
      <c r="B38" s="11">
        <v>35718</v>
      </c>
      <c r="C38" s="9">
        <v>59.53</v>
      </c>
      <c r="D38" s="11">
        <v>1925.9369999999999</v>
      </c>
      <c r="E38" s="9">
        <v>3.3788368499999999</v>
      </c>
    </row>
    <row r="39" spans="1:5" x14ac:dyDescent="0.25">
      <c r="A39" s="7" t="s">
        <v>32</v>
      </c>
      <c r="B39" s="11">
        <v>1188.78</v>
      </c>
      <c r="C39" s="9">
        <v>1.9813099999999999</v>
      </c>
      <c r="D39" s="11">
        <v>2570.65</v>
      </c>
      <c r="E39" s="9">
        <v>4.2844100000000003</v>
      </c>
    </row>
    <row r="40" spans="1:5" x14ac:dyDescent="0.25">
      <c r="A40" s="7" t="s">
        <v>33</v>
      </c>
      <c r="B40" s="11">
        <v>152302.5</v>
      </c>
      <c r="C40" s="9">
        <v>287.36322000000001</v>
      </c>
      <c r="D40" s="11">
        <v>1961.1210000000001</v>
      </c>
      <c r="E40" s="9">
        <v>3.3523429999999999</v>
      </c>
    </row>
    <row r="41" spans="1:5" x14ac:dyDescent="0.25">
      <c r="A41" s="7" t="s">
        <v>34</v>
      </c>
      <c r="B41" s="8">
        <v>319413.40000000002</v>
      </c>
      <c r="C41" s="10">
        <v>679.60299999999995</v>
      </c>
      <c r="D41" s="8">
        <v>1450.8620000000001</v>
      </c>
      <c r="E41" s="10">
        <v>2.501487</v>
      </c>
    </row>
    <row r="42" spans="1:5" x14ac:dyDescent="0.25">
      <c r="A42" s="7" t="s">
        <v>35</v>
      </c>
      <c r="B42" s="8">
        <v>11111.58</v>
      </c>
      <c r="C42" s="10">
        <v>63.494729999999997</v>
      </c>
      <c r="D42" s="8">
        <v>1559.3420000000001</v>
      </c>
      <c r="E42" s="10">
        <v>2.6885219999999999</v>
      </c>
    </row>
    <row r="43" spans="1:5" x14ac:dyDescent="0.25">
      <c r="A43" s="7" t="s">
        <v>36</v>
      </c>
      <c r="B43" s="8">
        <v>471088.8</v>
      </c>
      <c r="C43" s="10">
        <v>495.88294999999999</v>
      </c>
      <c r="D43" s="8">
        <v>479.64800000000002</v>
      </c>
      <c r="E43" s="10">
        <v>0.83416999999999997</v>
      </c>
    </row>
    <row r="44" spans="1:5" x14ac:dyDescent="0.25">
      <c r="A44" s="12" t="s">
        <v>37</v>
      </c>
      <c r="B44" s="13">
        <v>30097.91</v>
      </c>
      <c r="C44" s="14">
        <v>177.04650000000001</v>
      </c>
      <c r="D44" s="13">
        <v>1448.2</v>
      </c>
      <c r="E44" s="14">
        <v>2.5186169999999999</v>
      </c>
    </row>
    <row r="46" spans="1:5" x14ac:dyDescent="0.25">
      <c r="A46" s="19" t="s">
        <v>43</v>
      </c>
      <c r="B46" s="20">
        <f>AVERAGE(B6:B44)</f>
        <v>126531.20858461536</v>
      </c>
      <c r="C46" s="21">
        <f t="shared" ref="C46:E46" si="0">AVERAGE(C6:C44)</f>
        <v>356.65560912820507</v>
      </c>
      <c r="D46" s="20">
        <f t="shared" si="0"/>
        <v>2473.5019717948712</v>
      </c>
      <c r="E46" s="21">
        <f t="shared" si="0"/>
        <v>5.1158374474358954</v>
      </c>
    </row>
    <row r="47" spans="1:5" x14ac:dyDescent="0.25">
      <c r="A47" s="22" t="s">
        <v>45</v>
      </c>
      <c r="B47" s="23">
        <f>MEDIAN(B6:B44)</f>
        <v>44468.45</v>
      </c>
      <c r="C47" s="24">
        <f t="shared" ref="C47:E47" si="1">MEDIAN(C6:C44)</f>
        <v>254.1054</v>
      </c>
      <c r="D47" s="23">
        <f t="shared" si="1"/>
        <v>1675.2280000000001</v>
      </c>
      <c r="E47" s="24">
        <f t="shared" si="1"/>
        <v>3.3523429999999999</v>
      </c>
    </row>
    <row r="48" spans="1:5" x14ac:dyDescent="0.25">
      <c r="A48" s="22" t="s">
        <v>44</v>
      </c>
      <c r="B48" s="23">
        <f>STDEV(B6:B44)</f>
        <v>161339.8054655368</v>
      </c>
      <c r="C48" s="24">
        <f t="shared" ref="C48:E48" si="2">STDEV(C6:C44)</f>
        <v>375.02523365900697</v>
      </c>
      <c r="D48" s="23">
        <f t="shared" si="2"/>
        <v>2267.6369153055289</v>
      </c>
      <c r="E48" s="24">
        <f t="shared" si="2"/>
        <v>5.5683212224567011</v>
      </c>
    </row>
    <row r="49" spans="1:5" x14ac:dyDescent="0.25">
      <c r="A49" s="22" t="s">
        <v>46</v>
      </c>
      <c r="B49" s="25">
        <f>MIN(B6:B44)</f>
        <v>183.1</v>
      </c>
      <c r="C49" s="26">
        <f t="shared" ref="C49:E49" si="3">MIN(C6:C44)</f>
        <v>1.9813099999999999</v>
      </c>
      <c r="D49" s="27">
        <f t="shared" si="3"/>
        <v>390.25599999999997</v>
      </c>
      <c r="E49" s="28">
        <f t="shared" si="3"/>
        <v>0.72269634999999999</v>
      </c>
    </row>
    <row r="50" spans="1:5" x14ac:dyDescent="0.25">
      <c r="A50" s="29" t="s">
        <v>47</v>
      </c>
      <c r="B50" s="30">
        <f>MAX(B6:B44)</f>
        <v>550798.19999999995</v>
      </c>
      <c r="C50" s="31">
        <f t="shared" ref="C50:E50" si="4">MAX(C6:C44)</f>
        <v>1597.011</v>
      </c>
      <c r="D50" s="32">
        <f t="shared" si="4"/>
        <v>11003.8</v>
      </c>
      <c r="E50" s="33">
        <f t="shared" si="4"/>
        <v>31.439399999999999</v>
      </c>
    </row>
    <row r="52" spans="1:5" x14ac:dyDescent="0.25">
      <c r="A52" s="19" t="s">
        <v>48</v>
      </c>
      <c r="B52" s="34">
        <f>AVERAGE(B6,B8,B10,B11,B13,B15,B17,B19,B21,B23,B25,B27,B28,B30,B32,B34,B35,B38,B40,B41,B43)</f>
        <v>211090.95714285714</v>
      </c>
      <c r="C52" s="35">
        <f t="shared" ref="C52:E52" si="5">AVERAGE(C6,C8,C10,C11,C13,C15,C17,C19,C21,C23,C25,C27,C28,C30,C32,C34,C35,C38,C40,C41,C43)</f>
        <v>522.86435252380943</v>
      </c>
      <c r="D52" s="36">
        <f t="shared" si="5"/>
        <v>2379.347238095238</v>
      </c>
      <c r="E52" s="37">
        <f t="shared" si="5"/>
        <v>5.0579331595238095</v>
      </c>
    </row>
    <row r="53" spans="1:5" x14ac:dyDescent="0.25">
      <c r="A53" s="29" t="s">
        <v>49</v>
      </c>
      <c r="B53" s="30">
        <f>AVERAGE(B7,B9,B12,B14,B16,B18,B20,B22,B24,B26,B29,B31,B33,B36,B37,B39,B42,B44)</f>
        <v>27878.168600000001</v>
      </c>
      <c r="C53" s="31">
        <f t="shared" ref="C53:E53" si="6">AVERAGE(C7,C9,C12,C14,C16,C18,C20,C22,C24,C26,C29,C31,C33,C36,C37,C39,C42,C44)</f>
        <v>162.74540850000002</v>
      </c>
      <c r="D53" s="32">
        <f t="shared" si="6"/>
        <v>2583.3491611111112</v>
      </c>
      <c r="E53" s="33">
        <f t="shared" si="6"/>
        <v>5.1833924500000013</v>
      </c>
    </row>
    <row r="55" spans="1:5" x14ac:dyDescent="0.25">
      <c r="A55" s="18" t="s">
        <v>50</v>
      </c>
    </row>
  </sheetData>
  <mergeCells count="2">
    <mergeCell ref="B4:C4"/>
    <mergeCell ref="D4:E4"/>
  </mergeCells>
  <phoneticPr fontId="2" type="noConversion"/>
  <pageMargins left="0.7" right="0.7" top="0.75" bottom="0.75" header="0.3" footer="0.3"/>
  <pageSetup scale="85" orientation="portrait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Arkansas for Medical Sciences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Erickson, Stephen W</dc:creator>
  <cp:lastModifiedBy>Erickson, Stephen W</cp:lastModifiedBy>
  <cp:lastPrinted>2012-05-24T14:41:13Z</cp:lastPrinted>
  <dcterms:created xsi:type="dcterms:W3CDTF">2012-05-22T14:12:40Z</dcterms:created>
  <dcterms:modified xsi:type="dcterms:W3CDTF">2012-05-24T14:41:16Z</dcterms:modified>
</cp:coreProperties>
</file>