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miahashibe/Downloads/"/>
    </mc:Choice>
  </mc:AlternateContent>
  <xr:revisionPtr revIDLastSave="0" documentId="13_ncr:1_{3CC3D08B-9DF0-E34E-817D-1E6E370ECE69}" xr6:coauthVersionLast="47" xr6:coauthVersionMax="47" xr10:uidLastSave="{00000000-0000-0000-0000-000000000000}"/>
  <bookViews>
    <workbookView xWindow="32520" yWindow="-4400" windowWidth="30940" windowHeight="20760" activeTab="1" xr2:uid="{84D6F86A-9493-4FE3-AB42-D5EEFEDD8822}"/>
  </bookViews>
  <sheets>
    <sheet name="race_partAB" sheetId="9" state="hidden" r:id="rId1"/>
    <sheet name="Supp Table 1" sheetId="35" r:id="rId2"/>
    <sheet name="NEW TABLE REQUEST_IR_old" sheetId="19" state="hidden" r:id="rId3"/>
    <sheet name="T4b. race_ethnicity" sheetId="13" state="hidden" r:id="rId4"/>
    <sheet name="T5. death" sheetId="1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5" l="1"/>
  <c r="J19" i="35"/>
  <c r="I19" i="35"/>
  <c r="H19" i="35"/>
  <c r="G19" i="35"/>
  <c r="F19" i="35"/>
  <c r="E19" i="35"/>
  <c r="D19" i="35"/>
  <c r="C19" i="35"/>
  <c r="B19" i="35"/>
  <c r="K16" i="35"/>
  <c r="J16" i="35"/>
  <c r="I16" i="35"/>
  <c r="H16" i="35"/>
  <c r="G16" i="35"/>
  <c r="F16" i="35"/>
  <c r="E16" i="35"/>
  <c r="D16" i="35"/>
  <c r="C16" i="35"/>
  <c r="B16" i="35"/>
  <c r="K13" i="35"/>
  <c r="J13" i="35"/>
  <c r="I13" i="35"/>
  <c r="H13" i="35"/>
  <c r="G13" i="35"/>
  <c r="F13" i="35"/>
  <c r="E13" i="35"/>
  <c r="D13" i="35"/>
  <c r="C13" i="35"/>
  <c r="B13" i="35"/>
  <c r="C10" i="35"/>
  <c r="B10" i="35"/>
  <c r="I13" i="9" l="1"/>
  <c r="I9" i="9"/>
  <c r="I8" i="9"/>
  <c r="D8" i="9"/>
  <c r="D13" i="9"/>
  <c r="D12" i="9"/>
</calcChain>
</file>

<file path=xl/sharedStrings.xml><?xml version="1.0" encoding="utf-8"?>
<sst xmlns="http://schemas.openxmlformats.org/spreadsheetml/2006/main" count="375" uniqueCount="172">
  <si>
    <t>N</t>
  </si>
  <si>
    <t>Asian + HPI</t>
  </si>
  <si>
    <t>NHW</t>
  </si>
  <si>
    <t>May or may not cover during cancer diagnosis</t>
  </si>
  <si>
    <t>Covered at cancer diagnosis</t>
  </si>
  <si>
    <t>Counts of patients after applying inclusion and exclusion criteria, had part A&amp;B at cancer diagnosis and had part A&amp;B at least 2 years after cancer diagnosis</t>
  </si>
  <si>
    <t>Counts of patients after applying inclusion and exclusion criteria, had part A&amp;B at cancer diagnosis, may not enroll at cancer diagnosis but had part A&amp;B at least 2 years after cancer diagnosis</t>
  </si>
  <si>
    <t>Non-Hispanic White</t>
  </si>
  <si>
    <t>Japanese</t>
  </si>
  <si>
    <t>Filipino</t>
  </si>
  <si>
    <t>Chinese</t>
  </si>
  <si>
    <t>Other Asian</t>
  </si>
  <si>
    <t>Korean</t>
  </si>
  <si>
    <t>Asian Indian and Pakistani</t>
  </si>
  <si>
    <t>Hawaiian</t>
  </si>
  <si>
    <t>Vietnamese</t>
  </si>
  <si>
    <t>Other Pacific Islander</t>
  </si>
  <si>
    <t>White</t>
  </si>
  <si>
    <t>Asian</t>
  </si>
  <si>
    <t>Other Asian, including Asian, NOS and Oriental, NOS</t>
  </si>
  <si>
    <t>HPI</t>
  </si>
  <si>
    <t>Asian Indian</t>
  </si>
  <si>
    <t>Asian Indian or Pakistani, NOS</t>
  </si>
  <si>
    <t>Pacific Islander, NOS</t>
  </si>
  <si>
    <t>Samoan</t>
  </si>
  <si>
    <t>Thai</t>
  </si>
  <si>
    <t>Kampuchean</t>
  </si>
  <si>
    <t>Guamanian, NOS</t>
  </si>
  <si>
    <t>Pakistani</t>
  </si>
  <si>
    <t>Tongan</t>
  </si>
  <si>
    <t>Laotian</t>
  </si>
  <si>
    <t>Fiji Islander</t>
  </si>
  <si>
    <t>Micronesian, NOS</t>
  </si>
  <si>
    <t>Polynesian, NOS</t>
  </si>
  <si>
    <t>Chamorra</t>
  </si>
  <si>
    <t>Hmong</t>
  </si>
  <si>
    <t>Tahitian</t>
  </si>
  <si>
    <t>New Guinean</t>
  </si>
  <si>
    <t>Melanesian, NOS</t>
  </si>
  <si>
    <t>%</t>
  </si>
  <si>
    <t>Cancer stage</t>
  </si>
  <si>
    <t>Localize</t>
  </si>
  <si>
    <t>Regional</t>
  </si>
  <si>
    <t>Distant</t>
  </si>
  <si>
    <t>Race/ethnicity</t>
  </si>
  <si>
    <t>RUCC</t>
  </si>
  <si>
    <t>Urban</t>
  </si>
  <si>
    <t>Rural</t>
  </si>
  <si>
    <t>Alive</t>
  </si>
  <si>
    <t>Death</t>
  </si>
  <si>
    <t>Charlson comorbidity  Index</t>
  </si>
  <si>
    <t>2+</t>
  </si>
  <si>
    <t>ANHPI</t>
  </si>
  <si>
    <t>HR (95% CI)</t>
  </si>
  <si>
    <t>ccs</t>
  </si>
  <si>
    <t>'7'</t>
  </si>
  <si>
    <t>Diseases of the circulatory system</t>
  </si>
  <si>
    <t>'7.1'</t>
  </si>
  <si>
    <t>Hypertension</t>
  </si>
  <si>
    <t>'7.1.1'</t>
  </si>
  <si>
    <t>Essential hypertension</t>
  </si>
  <si>
    <t>'7.1.2'</t>
  </si>
  <si>
    <t>Hypertension with complications and secondary hypertension</t>
  </si>
  <si>
    <t>'7.2'</t>
  </si>
  <si>
    <t>Diseases of the heart</t>
  </si>
  <si>
    <t>'7.2.1'</t>
  </si>
  <si>
    <t>Heart valve disorders</t>
  </si>
  <si>
    <t>'7.2.2'</t>
  </si>
  <si>
    <t>Peri-; endo-; and myocarditis; cardiomyopathy</t>
  </si>
  <si>
    <t>'7.2.3'</t>
  </si>
  <si>
    <t>Acute myocardial infarction</t>
  </si>
  <si>
    <t>'7.2.4'</t>
  </si>
  <si>
    <t>Coronary atherosclerosis and other heart disease</t>
  </si>
  <si>
    <t>'7.2.5'</t>
  </si>
  <si>
    <t>Nonspecific chest pain</t>
  </si>
  <si>
    <t>'7.2.6'</t>
  </si>
  <si>
    <t>Pulmonary heart disease</t>
  </si>
  <si>
    <t>'7.2.7'</t>
  </si>
  <si>
    <t>Other and ill-defined heart disease</t>
  </si>
  <si>
    <t>'7.2.8'</t>
  </si>
  <si>
    <t>Conduction disorders</t>
  </si>
  <si>
    <t>'7.2.9'</t>
  </si>
  <si>
    <t>Cardiac dysrhythmias</t>
  </si>
  <si>
    <t>'7.2.10'</t>
  </si>
  <si>
    <t>Cardiac arrest and ventricular fibrillation</t>
  </si>
  <si>
    <t>7.2.11'</t>
  </si>
  <si>
    <t>Congestive heart failure; nonhypertensive</t>
  </si>
  <si>
    <t>'7.3'</t>
  </si>
  <si>
    <t>Cerebrovascular disease</t>
  </si>
  <si>
    <t>'7.3.1'</t>
  </si>
  <si>
    <t>Acute cerebrovascular disease</t>
  </si>
  <si>
    <t>'7.3.2'</t>
  </si>
  <si>
    <t>Occlusion or stenosis of precerebral arteries</t>
  </si>
  <si>
    <t>'7.3.3'</t>
  </si>
  <si>
    <t>Other and ill-defined cerebrovascular disease</t>
  </si>
  <si>
    <t>'7.3.4'</t>
  </si>
  <si>
    <t>Transient cerebral ischemia</t>
  </si>
  <si>
    <t>'7.3.5'</t>
  </si>
  <si>
    <t>Late effects of cerebrovascular disease</t>
  </si>
  <si>
    <t>'7.4'</t>
  </si>
  <si>
    <t>Diseases of arteries; arterioles; and capillaries</t>
  </si>
  <si>
    <t>'7.4.1'</t>
  </si>
  <si>
    <t>Peripheral and visceral atherosclerosis</t>
  </si>
  <si>
    <t>'7.4.2'</t>
  </si>
  <si>
    <t>Aortic; peripheral; and visceral artery aneurysms</t>
  </si>
  <si>
    <t>'7.4.3'</t>
  </si>
  <si>
    <t>Aortic and peripheral arterial embolism or thrombosis</t>
  </si>
  <si>
    <t>'7.4.4'</t>
  </si>
  <si>
    <t>Other circulatory disease</t>
  </si>
  <si>
    <t>'7.5'</t>
  </si>
  <si>
    <t>Diseases of veins and lymphatics</t>
  </si>
  <si>
    <t>'7.5.1'</t>
  </si>
  <si>
    <t>Phlebitis; thrombophlebitis and thromboembolism</t>
  </si>
  <si>
    <t>'7.5.2'</t>
  </si>
  <si>
    <t>Varicose veins of lower extremity</t>
  </si>
  <si>
    <t>'7.5.3'</t>
  </si>
  <si>
    <t>Hemorrhoids</t>
  </si>
  <si>
    <t>'7.5.4'</t>
  </si>
  <si>
    <t>Other diseases of veins and lymphatics</t>
  </si>
  <si>
    <t>Decreased risk</t>
  </si>
  <si>
    <t>Increased risk</t>
  </si>
  <si>
    <r>
      <t xml:space="preserve">Table X. </t>
    </r>
    <r>
      <rPr>
        <b/>
        <sz val="11"/>
        <color rgb="FFFF0000"/>
        <rFont val="Calibri (Body)"/>
      </rPr>
      <t>Incidence rates</t>
    </r>
    <r>
      <rPr>
        <b/>
        <sz val="11"/>
        <color rgb="FF000000"/>
        <rFont val="Calibri"/>
        <family val="2"/>
        <scheme val="minor"/>
      </rPr>
      <t xml:space="preserve"> (per 1000) of cardiovascular disease among  Asian and Pacific Islander breast cancer survivors compared to Non-Hispanic White cancer survivors, stratified by follow-up period</t>
    </r>
  </si>
  <si>
    <t>&gt;1-5 yrs</t>
  </si>
  <si>
    <t>5+ yrs</t>
  </si>
  <si>
    <t xml:space="preserve">Gray rows do not need to be filled </t>
  </si>
  <si>
    <t>Table 4. The risk of cardiovascular disease and race/ethnicity among breast cancer survivors</t>
  </si>
  <si>
    <t>Abbreviation: ANHPI, Asian, Native Hawaiian and Pacific Islander; NHW, Non-Hispanic White</t>
  </si>
  <si>
    <t xml:space="preserve"> </t>
  </si>
  <si>
    <t>Acute Myocardial Infarction</t>
  </si>
  <si>
    <t>Heart Failure</t>
  </si>
  <si>
    <t>Ischemic Heart Disease</t>
  </si>
  <si>
    <t>Stroke/Transient Ischemic Attack</t>
  </si>
  <si>
    <t>*Need to run the flexible model for stage</t>
  </si>
  <si>
    <t>ANHPI + NHW</t>
  </si>
  <si>
    <t>Education</t>
  </si>
  <si>
    <t>5 to &lt;10% had high education</t>
  </si>
  <si>
    <t>&lt;5% had highest education</t>
  </si>
  <si>
    <t>Income</t>
  </si>
  <si>
    <t>&lt;$50,000</t>
  </si>
  <si>
    <t>$50,000 to &lt;$70,000</t>
  </si>
  <si>
    <t>$70,000 to &lt;$90,000</t>
  </si>
  <si>
    <t>$90,000+</t>
  </si>
  <si>
    <t>20%+ had lowest education</t>
  </si>
  <si>
    <t>10 to &lt;20% had low education</t>
  </si>
  <si>
    <t>a. Excluded  patients from Idaho, New York, Massachusetts registries due to missing treatment information
b. Models adjusted for race, baseline Charlson Comorbidity Index, cancer stage, cancer registry, rural residence, census tract income, census tract education, cancer treatment where appropriate.</t>
  </si>
  <si>
    <r>
      <t xml:space="preserve">Table 4. Risk of death among breast cancer survivors after cancer diagnosis </t>
    </r>
    <r>
      <rPr>
        <b/>
        <vertAlign val="superscript"/>
        <sz val="11"/>
        <color theme="1"/>
        <rFont val="Calibri"/>
        <family val="2"/>
        <scheme val="minor"/>
      </rPr>
      <t>a,b</t>
    </r>
  </si>
  <si>
    <t>0.63 (0.54, 0.73)</t>
  </si>
  <si>
    <t>0.71 (0.61, 0.83)</t>
  </si>
  <si>
    <t>0.97 (0.84, 1.13)</t>
  </si>
  <si>
    <t>0.64 (0.52, 0.78)</t>
  </si>
  <si>
    <t>0.76 (0.58, 1.01)</t>
  </si>
  <si>
    <t>0.71 (0.53, 0.95)</t>
  </si>
  <si>
    <t>1.26 (0.96, 1.66)</t>
  </si>
  <si>
    <t>0.86 (0.64, 1.16)</t>
  </si>
  <si>
    <t>0.90 (0.59, 1.38)</t>
  </si>
  <si>
    <t>1.39 (1.28, 1.50)</t>
  </si>
  <si>
    <t>2.55 (2.34, 2.79)</t>
  </si>
  <si>
    <t>1.69 (1.56, 1.83)</t>
  </si>
  <si>
    <t>4.10 (3.37, 5.00)</t>
  </si>
  <si>
    <t>0.96 (0.87, 1.06)</t>
  </si>
  <si>
    <t>0.92 (0.82, 1.04)</t>
  </si>
  <si>
    <t>0.88 (0.76, 1.01)</t>
  </si>
  <si>
    <t>0.94 (0.86, 1.03)</t>
  </si>
  <si>
    <t>0.90 (0.80, 1.01)</t>
  </si>
  <si>
    <t>0.84 (0.73, 0.97)</t>
  </si>
  <si>
    <t>0.86 (0.77, 0.96)</t>
  </si>
  <si>
    <t>Reference</t>
  </si>
  <si>
    <t xml:space="preserve">Abbreviation: HR, hazard ratio; CI, confidence interval
a. Models adjusted for baseline Charlson Comorbidity Index, cancer registry, rural residence,   census tract income, census tract education
</t>
  </si>
  <si>
    <t>Total N</t>
  </si>
  <si>
    <t>&lt;11</t>
  </si>
  <si>
    <t>Composite CVD</t>
  </si>
  <si>
    <t xml:space="preserve">Supplemental Table 1. Patients with prevalent CVD before 1 year after cancer diagnosis, SEER-Medicare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</si>
</sst>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i/>
      <sz val="11"/>
      <color theme="1"/>
      <name val="Calibri"/>
      <family val="2"/>
      <scheme val="minor"/>
    </font>
    <font>
      <b/>
      <sz val="11"/>
      <color theme="1" tint="4.9989318521683403E-2"/>
      <name val="Calibri"/>
      <family val="2"/>
      <scheme val="minor"/>
    </font>
    <font>
      <b/>
      <sz val="11"/>
      <color theme="0"/>
      <name val="Calibri"/>
      <family val="2"/>
      <scheme val="minor"/>
    </font>
    <font>
      <sz val="11"/>
      <color theme="1" tint="4.9989318521683403E-2"/>
      <name val="Calibri"/>
      <family val="2"/>
      <scheme val="minor"/>
    </font>
    <font>
      <b/>
      <sz val="11"/>
      <color theme="4"/>
      <name val="Calibri"/>
      <family val="2"/>
      <scheme val="minor"/>
    </font>
    <font>
      <sz val="11"/>
      <color theme="4"/>
      <name val="Calibri"/>
      <family val="2"/>
      <scheme val="minor"/>
    </font>
    <font>
      <b/>
      <sz val="11"/>
      <color rgb="FF000000"/>
      <name val="Calibri"/>
      <family val="2"/>
      <scheme val="minor"/>
    </font>
    <font>
      <sz val="11"/>
      <color rgb="FF000000"/>
      <name val="Calibri"/>
      <family val="2"/>
      <scheme val="minor"/>
    </font>
    <font>
      <b/>
      <sz val="11"/>
      <color rgb="FFFF0000"/>
      <name val="Calibri (Body)"/>
    </font>
    <font>
      <b/>
      <sz val="11"/>
      <color rgb="FFFF0000"/>
      <name val="Calibri"/>
      <family val="2"/>
      <scheme val="minor"/>
    </font>
    <font>
      <b/>
      <vertAlign val="superscript"/>
      <sz val="11"/>
      <color theme="1"/>
      <name val="Calibri"/>
      <family val="2"/>
      <scheme val="minor"/>
    </font>
    <font>
      <b/>
      <sz val="11"/>
      <color rgb="FF000000"/>
      <name val="Calibri"/>
      <family val="2"/>
    </font>
    <font>
      <sz val="11"/>
      <color rgb="FF000000"/>
      <name val="Calibri"/>
      <family val="2"/>
    </font>
    <font>
      <sz val="11"/>
      <color indexed="8"/>
      <name val="Calibri"/>
      <family val="2"/>
    </font>
    <font>
      <sz val="10"/>
      <color rgb="FF000000"/>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49998474074526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s>
  <cellStyleXfs count="1">
    <xf numFmtId="0" fontId="0" fillId="0" borderId="0"/>
  </cellStyleXfs>
  <cellXfs count="96">
    <xf numFmtId="0" fontId="0" fillId="0" borderId="0" xfId="0"/>
    <xf numFmtId="0" fontId="0" fillId="0" borderId="0" xfId="0" applyAlignment="1">
      <alignment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1" fillId="2" borderId="0" xfId="0" applyFont="1" applyFill="1"/>
    <xf numFmtId="0" fontId="1" fillId="3" borderId="0" xfId="0" applyFont="1" applyFill="1"/>
    <xf numFmtId="0" fontId="1" fillId="4" borderId="0" xfId="0" applyFont="1" applyFill="1"/>
    <xf numFmtId="3"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left" vertical="center"/>
    </xf>
    <xf numFmtId="164" fontId="0" fillId="0" borderId="0" xfId="0" applyNumberFormat="1" applyAlignment="1">
      <alignment horizontal="center" vertical="center"/>
    </xf>
    <xf numFmtId="0" fontId="1" fillId="0" borderId="0" xfId="0" applyFont="1" applyAlignment="1">
      <alignment horizontal="left" vertical="center"/>
    </xf>
    <xf numFmtId="3" fontId="1" fillId="0" borderId="0" xfId="0" applyNumberFormat="1" applyFont="1" applyAlignment="1">
      <alignment horizontal="center" vertical="center"/>
    </xf>
    <xf numFmtId="0" fontId="0" fillId="0" borderId="3" xfId="0" applyBorder="1" applyAlignment="1">
      <alignment horizontal="center" vertical="center"/>
    </xf>
    <xf numFmtId="3" fontId="0" fillId="0" borderId="0" xfId="0" applyNumberFormat="1"/>
    <xf numFmtId="3" fontId="0" fillId="0" borderId="3" xfId="0" applyNumberFormat="1" applyBorder="1" applyAlignment="1">
      <alignment horizontal="center" vertical="center"/>
    </xf>
    <xf numFmtId="0" fontId="0" fillId="0" borderId="2" xfId="0" applyBorder="1"/>
    <xf numFmtId="3" fontId="1" fillId="0" borderId="2" xfId="0" applyNumberFormat="1" applyFont="1" applyBorder="1" applyAlignment="1">
      <alignment horizontal="center" vertical="center"/>
    </xf>
    <xf numFmtId="0" fontId="1" fillId="0" borderId="3" xfId="0" applyFont="1" applyBorder="1"/>
    <xf numFmtId="3" fontId="1" fillId="0" borderId="3" xfId="0" applyNumberFormat="1" applyFont="1" applyBorder="1" applyAlignment="1">
      <alignment horizontal="center" vertical="center"/>
    </xf>
    <xf numFmtId="0" fontId="1" fillId="5" borderId="1" xfId="0" applyFont="1" applyFill="1" applyBorder="1"/>
    <xf numFmtId="3" fontId="1" fillId="5" borderId="1" xfId="0" applyNumberFormat="1" applyFont="1" applyFill="1" applyBorder="1" applyAlignment="1">
      <alignment horizontal="center" vertical="center"/>
    </xf>
    <xf numFmtId="0" fontId="1" fillId="0" borderId="2" xfId="0" applyFont="1" applyBorder="1"/>
    <xf numFmtId="0" fontId="1" fillId="6" borderId="1" xfId="0" applyFont="1" applyFill="1" applyBorder="1"/>
    <xf numFmtId="3" fontId="1" fillId="6" borderId="1" xfId="0" applyNumberFormat="1" applyFont="1" applyFill="1" applyBorder="1" applyAlignment="1">
      <alignment horizontal="center" vertical="center"/>
    </xf>
    <xf numFmtId="3" fontId="0" fillId="0" borderId="2" xfId="0" applyNumberFormat="1" applyBorder="1"/>
    <xf numFmtId="3" fontId="0" fillId="0" borderId="3" xfId="0" applyNumberFormat="1" applyBorder="1"/>
    <xf numFmtId="0" fontId="0" fillId="0" borderId="3" xfId="0" applyBorder="1" applyAlignment="1">
      <alignment horizontal="left" vertical="center"/>
    </xf>
    <xf numFmtId="3" fontId="7" fillId="0" borderId="0" xfId="0" applyNumberFormat="1" applyFont="1" applyAlignment="1">
      <alignment horizontal="center" vertical="center"/>
    </xf>
    <xf numFmtId="3" fontId="6" fillId="0" borderId="0" xfId="0" applyNumberFormat="1" applyFont="1" applyAlignment="1">
      <alignment horizontal="center" vertical="center"/>
    </xf>
    <xf numFmtId="0" fontId="0" fillId="7" borderId="0" xfId="0" applyFill="1" applyAlignment="1">
      <alignment horizontal="left"/>
    </xf>
    <xf numFmtId="0" fontId="0" fillId="0" borderId="3" xfId="0" applyBorder="1"/>
    <xf numFmtId="0" fontId="2" fillId="2" borderId="0" xfId="0" applyFont="1" applyFill="1"/>
    <xf numFmtId="0" fontId="2" fillId="3" borderId="0" xfId="0" applyFont="1" applyFill="1"/>
    <xf numFmtId="0" fontId="3" fillId="0" borderId="0" xfId="0" applyFont="1" applyAlignment="1">
      <alignment horizontal="left" vertical="center"/>
    </xf>
    <xf numFmtId="0" fontId="5" fillId="0" borderId="0" xfId="0" applyFont="1" applyAlignment="1">
      <alignment horizontal="left" vertical="center"/>
    </xf>
    <xf numFmtId="3" fontId="0" fillId="0" borderId="0" xfId="0" applyNumberFormat="1" applyAlignment="1">
      <alignment vertical="top"/>
    </xf>
    <xf numFmtId="0" fontId="4" fillId="0" borderId="3" xfId="0" applyFont="1" applyBorder="1" applyAlignment="1">
      <alignment horizontal="left" vertical="center"/>
    </xf>
    <xf numFmtId="0" fontId="7" fillId="0" borderId="0" xfId="0" applyFont="1" applyAlignment="1">
      <alignment horizontal="left"/>
    </xf>
    <xf numFmtId="0" fontId="8" fillId="0" borderId="0" xfId="0" applyFont="1"/>
    <xf numFmtId="0" fontId="9" fillId="0" borderId="0" xfId="0" applyFont="1"/>
    <xf numFmtId="0" fontId="8" fillId="0" borderId="2" xfId="0" applyFont="1" applyBorder="1"/>
    <xf numFmtId="0" fontId="9" fillId="0" borderId="2" xfId="0" applyFont="1" applyBorder="1"/>
    <xf numFmtId="0" fontId="8" fillId="0" borderId="3" xfId="0" applyFont="1" applyBorder="1"/>
    <xf numFmtId="0" fontId="9" fillId="0" borderId="3" xfId="0" applyFont="1" applyBorder="1"/>
    <xf numFmtId="0" fontId="8" fillId="8" borderId="3" xfId="0" applyFont="1" applyFill="1" applyBorder="1"/>
    <xf numFmtId="0" fontId="9" fillId="8" borderId="3" xfId="0" applyFont="1" applyFill="1" applyBorder="1"/>
    <xf numFmtId="0" fontId="0" fillId="8" borderId="0" xfId="0" applyFill="1"/>
    <xf numFmtId="0" fontId="8" fillId="8" borderId="0" xfId="0" applyFont="1" applyFill="1"/>
    <xf numFmtId="0" fontId="9" fillId="8" borderId="0" xfId="0" applyFont="1" applyFill="1"/>
    <xf numFmtId="0" fontId="0" fillId="0" borderId="3" xfId="0" applyBorder="1" applyAlignment="1">
      <alignment horizontal="center"/>
    </xf>
    <xf numFmtId="0" fontId="0" fillId="8" borderId="3" xfId="0" applyFill="1" applyBorder="1"/>
    <xf numFmtId="0" fontId="11" fillId="0" borderId="0" xfId="0" applyFont="1"/>
    <xf numFmtId="164" fontId="0" fillId="0" borderId="0" xfId="0" applyNumberFormat="1"/>
    <xf numFmtId="164" fontId="1" fillId="0" borderId="3" xfId="0" applyNumberFormat="1" applyFont="1" applyBorder="1" applyAlignment="1">
      <alignment horizontal="center" vertical="center"/>
    </xf>
    <xf numFmtId="164" fontId="0" fillId="0" borderId="3" xfId="0" applyNumberFormat="1" applyBorder="1" applyAlignment="1">
      <alignment horizontal="center" vertical="center"/>
    </xf>
    <xf numFmtId="0" fontId="4" fillId="0" borderId="0" xfId="0" applyFont="1" applyAlignment="1">
      <alignment horizontal="left" vertical="center"/>
    </xf>
    <xf numFmtId="0" fontId="1"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xf>
    <xf numFmtId="164" fontId="13" fillId="0" borderId="0" xfId="0" applyNumberFormat="1" applyFont="1" applyAlignment="1">
      <alignment horizontal="center" vertical="center"/>
    </xf>
    <xf numFmtId="164" fontId="14" fillId="0" borderId="0" xfId="0" applyNumberFormat="1" applyFont="1" applyAlignment="1">
      <alignment horizontal="center" vertical="center"/>
    </xf>
    <xf numFmtId="164" fontId="15" fillId="0" borderId="0" xfId="0" applyNumberFormat="1" applyFont="1" applyAlignment="1">
      <alignment horizontal="center" vertical="center"/>
    </xf>
    <xf numFmtId="0" fontId="13" fillId="0" borderId="0" xfId="0" applyFont="1" applyAlignment="1">
      <alignment vertical="center"/>
    </xf>
    <xf numFmtId="0" fontId="13" fillId="0" borderId="2" xfId="0" applyFont="1" applyBorder="1" applyAlignment="1">
      <alignment horizontal="center" vertical="center" wrapText="1"/>
    </xf>
    <xf numFmtId="3" fontId="15" fillId="0" borderId="0" xfId="0" applyNumberFormat="1" applyFont="1" applyAlignment="1">
      <alignment horizontal="center" vertical="center"/>
    </xf>
    <xf numFmtId="3" fontId="14" fillId="0" borderId="0" xfId="0" applyNumberFormat="1" applyFont="1" applyAlignment="1">
      <alignment horizontal="left" vertical="center" indent="1"/>
    </xf>
    <xf numFmtId="0" fontId="14" fillId="0" borderId="0" xfId="0" applyFont="1" applyAlignment="1">
      <alignment horizontal="left" vertical="center" indent="1"/>
    </xf>
    <xf numFmtId="3" fontId="14" fillId="0" borderId="3" xfId="0" applyNumberFormat="1" applyFont="1" applyBorder="1" applyAlignment="1">
      <alignment horizontal="center" vertical="center"/>
    </xf>
    <xf numFmtId="0" fontId="14" fillId="0" borderId="3" xfId="0" applyFont="1" applyBorder="1" applyAlignment="1">
      <alignment horizontal="center" vertical="center"/>
    </xf>
    <xf numFmtId="3" fontId="16" fillId="0" borderId="0" xfId="0" applyNumberFormat="1" applyFont="1" applyAlignment="1">
      <alignment horizontal="center" vertical="center"/>
    </xf>
    <xf numFmtId="0" fontId="16" fillId="0" borderId="0" xfId="0" applyFont="1" applyAlignment="1">
      <alignment horizontal="center" vertical="center"/>
    </xf>
    <xf numFmtId="3"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 fillId="0" borderId="3" xfId="0" applyFont="1" applyBorder="1" applyAlignment="1">
      <alignment horizontal="left" wrapText="1"/>
    </xf>
    <xf numFmtId="0" fontId="1" fillId="0" borderId="3" xfId="0" applyFont="1" applyBorder="1" applyAlignment="1">
      <alignment wrapText="1"/>
    </xf>
    <xf numFmtId="0" fontId="13" fillId="0" borderId="2" xfId="0" applyFont="1" applyBorder="1" applyAlignment="1">
      <alignment vertical="center"/>
    </xf>
    <xf numFmtId="0" fontId="13" fillId="0" borderId="0" xfId="0" applyFont="1" applyAlignment="1">
      <alignment vertical="center"/>
    </xf>
    <xf numFmtId="0" fontId="13" fillId="0" borderId="3" xfId="0" applyFont="1" applyBorder="1" applyAlignment="1">
      <alignment vertical="center"/>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xf>
    <xf numFmtId="0" fontId="0" fillId="0" borderId="2" xfId="0" applyBorder="1" applyAlignment="1">
      <alignment horizontal="left" vertical="top"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left" vertical="top" wrapText="1"/>
    </xf>
    <xf numFmtId="0" fontId="1"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98"/>
      <color rgb="FFFF93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5103-3BB4-4454-B057-92CBEA1F7CC7}">
  <dimension ref="A1:O44"/>
  <sheetViews>
    <sheetView workbookViewId="0">
      <selection activeCell="C4" sqref="C4:C13"/>
    </sheetView>
  </sheetViews>
  <sheetFormatPr baseColWidth="10" defaultColWidth="8.83203125" defaultRowHeight="15" x14ac:dyDescent="0.2"/>
  <cols>
    <col min="1" max="1" width="5.1640625" customWidth="1"/>
    <col min="2" max="2" width="4.33203125" customWidth="1"/>
    <col min="3" max="3" width="48.6640625" customWidth="1"/>
    <col min="4" max="4" width="12.5" style="8" customWidth="1"/>
    <col min="5" max="5" width="13" style="8" customWidth="1"/>
    <col min="6" max="6" width="13" style="29" customWidth="1"/>
    <col min="7" max="7" width="7" customWidth="1"/>
    <col min="8" max="8" width="49.1640625" customWidth="1"/>
    <col min="9" max="9" width="10" style="15" customWidth="1"/>
    <col min="10" max="10" width="9.1640625" style="15"/>
  </cols>
  <sheetData>
    <row r="1" spans="1:10" ht="42" customHeight="1" x14ac:dyDescent="0.2">
      <c r="C1" s="78" t="s">
        <v>5</v>
      </c>
      <c r="D1" s="78"/>
      <c r="E1" s="78"/>
      <c r="H1" s="77" t="s">
        <v>6</v>
      </c>
      <c r="I1" s="77"/>
      <c r="J1" s="77"/>
    </row>
    <row r="2" spans="1:10" x14ac:dyDescent="0.2">
      <c r="C2" s="17"/>
      <c r="D2" s="18" t="s">
        <v>1</v>
      </c>
      <c r="E2" s="18" t="s">
        <v>2</v>
      </c>
      <c r="F2" s="30"/>
      <c r="H2" s="17"/>
      <c r="I2" s="18" t="s">
        <v>1</v>
      </c>
      <c r="J2" s="18" t="s">
        <v>2</v>
      </c>
    </row>
    <row r="3" spans="1:10" x14ac:dyDescent="0.2">
      <c r="C3" s="21" t="s">
        <v>4</v>
      </c>
      <c r="D3" s="22">
        <v>11349</v>
      </c>
      <c r="E3" s="22">
        <v>273895</v>
      </c>
      <c r="F3" s="30"/>
      <c r="H3" s="24" t="s">
        <v>3</v>
      </c>
      <c r="I3" s="25">
        <v>14337</v>
      </c>
      <c r="J3" s="25">
        <v>303248</v>
      </c>
    </row>
    <row r="4" spans="1:10" x14ac:dyDescent="0.2">
      <c r="C4" s="4" t="s">
        <v>7</v>
      </c>
      <c r="E4" s="8">
        <v>273895</v>
      </c>
      <c r="H4" s="23" t="s">
        <v>7</v>
      </c>
      <c r="I4" s="26"/>
      <c r="J4" s="26">
        <v>303248</v>
      </c>
    </row>
    <row r="5" spans="1:10" x14ac:dyDescent="0.2">
      <c r="C5" s="4" t="s">
        <v>8</v>
      </c>
      <c r="D5" s="8">
        <v>2518</v>
      </c>
      <c r="H5" s="4" t="s">
        <v>9</v>
      </c>
      <c r="I5" s="15">
        <v>3120</v>
      </c>
    </row>
    <row r="6" spans="1:10" x14ac:dyDescent="0.2">
      <c r="C6" s="4" t="s">
        <v>9</v>
      </c>
      <c r="D6" s="8">
        <v>2321</v>
      </c>
      <c r="H6" s="4" t="s">
        <v>8</v>
      </c>
      <c r="I6" s="15">
        <v>2887</v>
      </c>
    </row>
    <row r="7" spans="1:10" x14ac:dyDescent="0.2">
      <c r="C7" s="4" t="s">
        <v>10</v>
      </c>
      <c r="D7" s="8">
        <v>2236</v>
      </c>
      <c r="H7" s="4" t="s">
        <v>10</v>
      </c>
      <c r="I7" s="15">
        <v>2861</v>
      </c>
    </row>
    <row r="8" spans="1:10" x14ac:dyDescent="0.2">
      <c r="C8" s="4" t="s">
        <v>11</v>
      </c>
      <c r="D8" s="8">
        <f>SUM(D20,D28:D29,D33,D40)</f>
        <v>1406</v>
      </c>
      <c r="H8" s="4" t="s">
        <v>11</v>
      </c>
      <c r="I8" s="15">
        <f>SUM(I20,I28:I29,I32,I37)</f>
        <v>1741</v>
      </c>
    </row>
    <row r="9" spans="1:10" x14ac:dyDescent="0.2">
      <c r="C9" s="4" t="s">
        <v>12</v>
      </c>
      <c r="D9" s="8">
        <v>657</v>
      </c>
      <c r="H9" s="4" t="s">
        <v>13</v>
      </c>
      <c r="I9" s="15">
        <f>I23+I25+I30</f>
        <v>1285</v>
      </c>
    </row>
    <row r="10" spans="1:10" x14ac:dyDescent="0.2">
      <c r="C10" s="4" t="s">
        <v>14</v>
      </c>
      <c r="D10" s="8">
        <v>560</v>
      </c>
      <c r="H10" s="4" t="s">
        <v>12</v>
      </c>
      <c r="I10" s="15">
        <v>811</v>
      </c>
    </row>
    <row r="11" spans="1:10" x14ac:dyDescent="0.2">
      <c r="C11" s="4" t="s">
        <v>15</v>
      </c>
      <c r="D11" s="8">
        <v>532</v>
      </c>
      <c r="E11" s="13"/>
      <c r="F11" s="30"/>
      <c r="H11" s="4" t="s">
        <v>15</v>
      </c>
      <c r="I11" s="15">
        <v>671</v>
      </c>
    </row>
    <row r="12" spans="1:10" x14ac:dyDescent="0.2">
      <c r="C12" s="4" t="s">
        <v>13</v>
      </c>
      <c r="D12" s="8">
        <f>D24+D25+D31</f>
        <v>864</v>
      </c>
      <c r="E12" s="13"/>
      <c r="F12" s="30"/>
      <c r="H12" s="4" t="s">
        <v>14</v>
      </c>
      <c r="I12" s="15">
        <v>649</v>
      </c>
    </row>
    <row r="13" spans="1:10" x14ac:dyDescent="0.2">
      <c r="C13" s="19" t="s">
        <v>16</v>
      </c>
      <c r="D13" s="16">
        <f>SUM(D26:D27,D30,D32,D34:D39)</f>
        <v>255</v>
      </c>
      <c r="E13" s="20"/>
      <c r="F13" s="30"/>
      <c r="H13" s="19" t="s">
        <v>16</v>
      </c>
      <c r="I13" s="27">
        <f>SUM(I26:I27,I31,I33:I36,I38:I41)</f>
        <v>312</v>
      </c>
      <c r="J13" s="27"/>
    </row>
    <row r="14" spans="1:10" x14ac:dyDescent="0.2">
      <c r="C14" s="4"/>
      <c r="D14" s="13"/>
      <c r="E14" s="13"/>
      <c r="F14" s="30"/>
    </row>
    <row r="15" spans="1:10" x14ac:dyDescent="0.2">
      <c r="C15" s="4"/>
      <c r="D15" s="13"/>
      <c r="E15" s="13"/>
      <c r="F15" s="30"/>
    </row>
    <row r="16" spans="1:10" x14ac:dyDescent="0.2">
      <c r="A16" s="5" t="s">
        <v>17</v>
      </c>
      <c r="B16">
        <v>1</v>
      </c>
      <c r="C16" t="s">
        <v>7</v>
      </c>
      <c r="E16" s="8">
        <v>273895</v>
      </c>
      <c r="G16" s="5" t="s">
        <v>17</v>
      </c>
      <c r="H16" t="s">
        <v>17</v>
      </c>
      <c r="I16" s="15">
        <v>303248</v>
      </c>
    </row>
    <row r="17" spans="1:15" x14ac:dyDescent="0.2">
      <c r="A17" s="6" t="s">
        <v>18</v>
      </c>
      <c r="B17">
        <v>5</v>
      </c>
      <c r="C17" t="s">
        <v>8</v>
      </c>
      <c r="D17" s="8">
        <v>2518</v>
      </c>
      <c r="G17" s="6" t="s">
        <v>18</v>
      </c>
      <c r="H17" t="s">
        <v>9</v>
      </c>
      <c r="I17" s="15">
        <v>3120</v>
      </c>
    </row>
    <row r="18" spans="1:15" x14ac:dyDescent="0.2">
      <c r="A18" s="6" t="s">
        <v>18</v>
      </c>
      <c r="B18">
        <v>6</v>
      </c>
      <c r="C18" t="s">
        <v>9</v>
      </c>
      <c r="D18" s="8">
        <v>2321</v>
      </c>
      <c r="G18" s="6" t="s">
        <v>18</v>
      </c>
      <c r="H18" t="s">
        <v>8</v>
      </c>
      <c r="I18" s="15">
        <v>2887</v>
      </c>
    </row>
    <row r="19" spans="1:15" x14ac:dyDescent="0.2">
      <c r="A19" s="6" t="s">
        <v>18</v>
      </c>
      <c r="B19">
        <v>4</v>
      </c>
      <c r="C19" t="s">
        <v>10</v>
      </c>
      <c r="D19" s="8">
        <v>2236</v>
      </c>
      <c r="G19" s="6" t="s">
        <v>18</v>
      </c>
      <c r="H19" t="s">
        <v>10</v>
      </c>
      <c r="I19" s="15">
        <v>2861</v>
      </c>
      <c r="O19" s="4"/>
    </row>
    <row r="20" spans="1:15" x14ac:dyDescent="0.2">
      <c r="A20" s="6" t="s">
        <v>18</v>
      </c>
      <c r="B20">
        <v>96</v>
      </c>
      <c r="C20" t="s">
        <v>19</v>
      </c>
      <c r="D20" s="8">
        <v>1299</v>
      </c>
      <c r="G20" s="6" t="s">
        <v>18</v>
      </c>
      <c r="H20" t="s">
        <v>19</v>
      </c>
      <c r="I20" s="15">
        <v>1591</v>
      </c>
      <c r="O20" s="4"/>
    </row>
    <row r="21" spans="1:15" x14ac:dyDescent="0.2">
      <c r="A21" s="6" t="s">
        <v>18</v>
      </c>
      <c r="B21">
        <v>8</v>
      </c>
      <c r="C21" t="s">
        <v>12</v>
      </c>
      <c r="D21" s="8">
        <v>657</v>
      </c>
      <c r="G21" s="6" t="s">
        <v>18</v>
      </c>
      <c r="H21" t="s">
        <v>12</v>
      </c>
      <c r="I21" s="15">
        <v>811</v>
      </c>
      <c r="O21" s="4"/>
    </row>
    <row r="22" spans="1:15" x14ac:dyDescent="0.2">
      <c r="A22" s="7" t="s">
        <v>20</v>
      </c>
      <c r="B22">
        <v>7</v>
      </c>
      <c r="C22" t="s">
        <v>14</v>
      </c>
      <c r="D22" s="8">
        <v>560</v>
      </c>
      <c r="G22" s="6" t="s">
        <v>18</v>
      </c>
      <c r="H22" t="s">
        <v>15</v>
      </c>
      <c r="I22" s="15">
        <v>671</v>
      </c>
      <c r="O22" s="4"/>
    </row>
    <row r="23" spans="1:15" x14ac:dyDescent="0.2">
      <c r="A23" s="6" t="s">
        <v>18</v>
      </c>
      <c r="B23">
        <v>10</v>
      </c>
      <c r="C23" t="s">
        <v>15</v>
      </c>
      <c r="D23" s="8">
        <v>532</v>
      </c>
      <c r="G23" s="6" t="s">
        <v>18</v>
      </c>
      <c r="H23" t="s">
        <v>21</v>
      </c>
      <c r="I23" s="15">
        <v>662</v>
      </c>
      <c r="O23" s="4"/>
    </row>
    <row r="24" spans="1:15" x14ac:dyDescent="0.2">
      <c r="A24" s="6" t="s">
        <v>18</v>
      </c>
      <c r="B24">
        <v>16</v>
      </c>
      <c r="C24" t="s">
        <v>21</v>
      </c>
      <c r="D24" s="8">
        <v>451</v>
      </c>
      <c r="G24" s="7" t="s">
        <v>20</v>
      </c>
      <c r="H24" t="s">
        <v>14</v>
      </c>
      <c r="I24" s="15">
        <v>649</v>
      </c>
      <c r="O24" s="4"/>
    </row>
    <row r="25" spans="1:15" x14ac:dyDescent="0.2">
      <c r="A25" s="6" t="s">
        <v>18</v>
      </c>
      <c r="B25">
        <v>15</v>
      </c>
      <c r="C25" t="s">
        <v>22</v>
      </c>
      <c r="D25" s="8">
        <v>389</v>
      </c>
      <c r="G25" s="6" t="s">
        <v>18</v>
      </c>
      <c r="H25" t="s">
        <v>22</v>
      </c>
      <c r="I25" s="15">
        <v>584</v>
      </c>
      <c r="O25" s="4"/>
    </row>
    <row r="26" spans="1:15" x14ac:dyDescent="0.2">
      <c r="A26" s="7" t="s">
        <v>20</v>
      </c>
      <c r="B26">
        <v>97</v>
      </c>
      <c r="C26" t="s">
        <v>23</v>
      </c>
      <c r="D26" s="8">
        <v>111</v>
      </c>
      <c r="G26" s="7" t="s">
        <v>20</v>
      </c>
      <c r="H26" t="s">
        <v>23</v>
      </c>
      <c r="I26" s="15">
        <v>129</v>
      </c>
      <c r="O26" s="4"/>
    </row>
    <row r="27" spans="1:15" x14ac:dyDescent="0.2">
      <c r="A27" s="7" t="s">
        <v>20</v>
      </c>
      <c r="B27">
        <v>27</v>
      </c>
      <c r="C27" t="s">
        <v>24</v>
      </c>
      <c r="D27" s="8">
        <v>61</v>
      </c>
      <c r="G27" s="7" t="s">
        <v>20</v>
      </c>
      <c r="H27" t="s">
        <v>24</v>
      </c>
      <c r="I27" s="15">
        <v>74</v>
      </c>
      <c r="O27" s="4"/>
    </row>
    <row r="28" spans="1:15" x14ac:dyDescent="0.2">
      <c r="A28" s="6" t="s">
        <v>18</v>
      </c>
      <c r="B28">
        <v>14</v>
      </c>
      <c r="C28" t="s">
        <v>25</v>
      </c>
      <c r="D28" s="8">
        <v>44</v>
      </c>
      <c r="G28" s="6" t="s">
        <v>18</v>
      </c>
      <c r="H28" t="s">
        <v>25</v>
      </c>
      <c r="I28" s="15">
        <v>61</v>
      </c>
      <c r="O28" s="4"/>
    </row>
    <row r="29" spans="1:15" x14ac:dyDescent="0.2">
      <c r="A29" s="6" t="s">
        <v>18</v>
      </c>
      <c r="B29">
        <v>13</v>
      </c>
      <c r="C29" t="s">
        <v>26</v>
      </c>
      <c r="D29" s="8">
        <v>41</v>
      </c>
      <c r="G29" s="6" t="s">
        <v>18</v>
      </c>
      <c r="H29" t="s">
        <v>26</v>
      </c>
      <c r="I29" s="15">
        <v>49</v>
      </c>
      <c r="O29" s="4"/>
    </row>
    <row r="30" spans="1:15" x14ac:dyDescent="0.2">
      <c r="A30" s="7" t="s">
        <v>20</v>
      </c>
      <c r="B30">
        <v>22</v>
      </c>
      <c r="C30" t="s">
        <v>27</v>
      </c>
      <c r="D30" s="8">
        <v>28</v>
      </c>
      <c r="G30" s="6" t="s">
        <v>18</v>
      </c>
      <c r="H30" t="s">
        <v>28</v>
      </c>
      <c r="I30" s="15">
        <v>39</v>
      </c>
      <c r="O30" s="4"/>
    </row>
    <row r="31" spans="1:15" x14ac:dyDescent="0.2">
      <c r="A31" s="6" t="s">
        <v>18</v>
      </c>
      <c r="B31">
        <v>17</v>
      </c>
      <c r="C31" t="s">
        <v>28</v>
      </c>
      <c r="D31" s="8">
        <v>24</v>
      </c>
      <c r="G31" s="7" t="s">
        <v>20</v>
      </c>
      <c r="H31" t="s">
        <v>27</v>
      </c>
      <c r="I31" s="15">
        <v>35</v>
      </c>
      <c r="O31" s="4"/>
    </row>
    <row r="32" spans="1:15" x14ac:dyDescent="0.2">
      <c r="A32" s="7" t="s">
        <v>20</v>
      </c>
      <c r="B32">
        <v>28</v>
      </c>
      <c r="C32" t="s">
        <v>29</v>
      </c>
      <c r="D32" s="8">
        <v>22</v>
      </c>
      <c r="G32" s="6" t="s">
        <v>18</v>
      </c>
      <c r="H32" t="s">
        <v>30</v>
      </c>
      <c r="I32" s="15">
        <v>33</v>
      </c>
      <c r="O32" s="4"/>
    </row>
    <row r="33" spans="1:15" x14ac:dyDescent="0.2">
      <c r="A33" s="6" t="s">
        <v>18</v>
      </c>
      <c r="B33">
        <v>11</v>
      </c>
      <c r="C33" t="s">
        <v>30</v>
      </c>
      <c r="D33" s="8">
        <v>20</v>
      </c>
      <c r="G33" s="7" t="s">
        <v>20</v>
      </c>
      <c r="H33" t="s">
        <v>29</v>
      </c>
      <c r="I33" s="15">
        <v>25</v>
      </c>
      <c r="O33" s="4"/>
    </row>
    <row r="34" spans="1:15" x14ac:dyDescent="0.2">
      <c r="A34" s="7" t="s">
        <v>20</v>
      </c>
      <c r="B34">
        <v>31</v>
      </c>
      <c r="C34" t="s">
        <v>31</v>
      </c>
      <c r="D34" s="8">
        <v>11</v>
      </c>
      <c r="G34" s="7" t="s">
        <v>20</v>
      </c>
      <c r="H34" t="s">
        <v>31</v>
      </c>
      <c r="I34" s="15">
        <v>21</v>
      </c>
      <c r="O34" s="4"/>
    </row>
    <row r="35" spans="1:15" x14ac:dyDescent="0.2">
      <c r="A35" s="7" t="s">
        <v>20</v>
      </c>
      <c r="B35">
        <v>20</v>
      </c>
      <c r="C35" t="s">
        <v>32</v>
      </c>
      <c r="D35" s="8">
        <v>7</v>
      </c>
      <c r="G35" s="7" t="s">
        <v>20</v>
      </c>
      <c r="H35" t="s">
        <v>33</v>
      </c>
      <c r="I35" s="15">
        <v>9</v>
      </c>
      <c r="O35" s="4"/>
    </row>
    <row r="36" spans="1:15" x14ac:dyDescent="0.2">
      <c r="A36" s="7" t="s">
        <v>20</v>
      </c>
      <c r="B36">
        <v>21</v>
      </c>
      <c r="C36" t="s">
        <v>34</v>
      </c>
      <c r="D36" s="8">
        <v>5</v>
      </c>
      <c r="G36" s="7" t="s">
        <v>20</v>
      </c>
      <c r="H36" t="s">
        <v>32</v>
      </c>
      <c r="I36" s="15">
        <v>7</v>
      </c>
      <c r="O36" s="4"/>
    </row>
    <row r="37" spans="1:15" x14ac:dyDescent="0.2">
      <c r="A37" s="7" t="s">
        <v>20</v>
      </c>
      <c r="B37">
        <v>25</v>
      </c>
      <c r="C37" t="s">
        <v>33</v>
      </c>
      <c r="D37" s="8">
        <v>4</v>
      </c>
      <c r="G37" s="6" t="s">
        <v>18</v>
      </c>
      <c r="H37" t="s">
        <v>35</v>
      </c>
      <c r="I37" s="15">
        <v>7</v>
      </c>
      <c r="O37" s="4"/>
    </row>
    <row r="38" spans="1:15" x14ac:dyDescent="0.2">
      <c r="A38" s="7" t="s">
        <v>20</v>
      </c>
      <c r="B38">
        <v>26</v>
      </c>
      <c r="C38" t="s">
        <v>36</v>
      </c>
      <c r="D38" s="8">
        <v>3</v>
      </c>
      <c r="G38" s="7" t="s">
        <v>20</v>
      </c>
      <c r="H38" t="s">
        <v>34</v>
      </c>
      <c r="I38" s="15">
        <v>5</v>
      </c>
      <c r="O38" s="4"/>
    </row>
    <row r="39" spans="1:15" x14ac:dyDescent="0.2">
      <c r="A39" s="7" t="s">
        <v>20</v>
      </c>
      <c r="B39">
        <v>32</v>
      </c>
      <c r="C39" t="s">
        <v>37</v>
      </c>
      <c r="D39" s="8">
        <v>3</v>
      </c>
      <c r="G39" s="7" t="s">
        <v>20</v>
      </c>
      <c r="H39" t="s">
        <v>36</v>
      </c>
      <c r="I39" s="15">
        <v>3</v>
      </c>
      <c r="O39" s="4"/>
    </row>
    <row r="40" spans="1:15" x14ac:dyDescent="0.2">
      <c r="A40" s="6" t="s">
        <v>18</v>
      </c>
      <c r="B40">
        <v>12</v>
      </c>
      <c r="C40" t="s">
        <v>35</v>
      </c>
      <c r="D40" s="8">
        <v>2</v>
      </c>
      <c r="G40" s="7" t="s">
        <v>20</v>
      </c>
      <c r="H40" t="s">
        <v>37</v>
      </c>
      <c r="I40" s="15">
        <v>3</v>
      </c>
    </row>
    <row r="41" spans="1:15" x14ac:dyDescent="0.2">
      <c r="G41" s="7" t="s">
        <v>20</v>
      </c>
      <c r="H41" t="s">
        <v>38</v>
      </c>
      <c r="I41" s="15">
        <v>1</v>
      </c>
      <c r="O41" s="4"/>
    </row>
    <row r="42" spans="1:15" x14ac:dyDescent="0.2">
      <c r="O42" s="4"/>
    </row>
    <row r="43" spans="1:15" x14ac:dyDescent="0.2">
      <c r="O43" s="4"/>
    </row>
    <row r="44" spans="1:15" x14ac:dyDescent="0.2">
      <c r="O44" s="4"/>
    </row>
  </sheetData>
  <sortState xmlns:xlrd2="http://schemas.microsoft.com/office/spreadsheetml/2017/richdata2" ref="G17:I41">
    <sortCondition descending="1" ref="I41"/>
  </sortState>
  <mergeCells count="2">
    <mergeCell ref="H1:J1"/>
    <mergeCell ref="C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A41A-A75A-8544-BAC6-81EB1DC32457}">
  <dimension ref="A1:Q45"/>
  <sheetViews>
    <sheetView tabSelected="1" zoomScale="125" workbookViewId="0">
      <selection sqref="A1:K1"/>
    </sheetView>
  </sheetViews>
  <sheetFormatPr baseColWidth="10" defaultColWidth="9.1640625" defaultRowHeight="15" x14ac:dyDescent="0.2"/>
  <cols>
    <col min="1" max="1" width="30" customWidth="1"/>
  </cols>
  <sheetData>
    <row r="1" spans="1:17" x14ac:dyDescent="0.2">
      <c r="A1" s="80" t="s">
        <v>171</v>
      </c>
      <c r="B1" s="80"/>
      <c r="C1" s="80"/>
      <c r="D1" s="80"/>
      <c r="E1" s="80"/>
      <c r="F1" s="80"/>
      <c r="G1" s="80"/>
      <c r="H1" s="80"/>
      <c r="I1" s="80"/>
      <c r="J1" s="80"/>
      <c r="K1" s="80"/>
    </row>
    <row r="2" spans="1:17" x14ac:dyDescent="0.2">
      <c r="A2" s="79"/>
      <c r="B2" s="82" t="s">
        <v>2</v>
      </c>
      <c r="C2" s="82" t="s">
        <v>8</v>
      </c>
      <c r="D2" s="82" t="s">
        <v>10</v>
      </c>
      <c r="E2" s="82" t="s">
        <v>9</v>
      </c>
      <c r="F2" s="82" t="s">
        <v>11</v>
      </c>
      <c r="G2" s="82" t="s">
        <v>13</v>
      </c>
      <c r="H2" s="82" t="s">
        <v>12</v>
      </c>
      <c r="I2" s="82" t="s">
        <v>14</v>
      </c>
      <c r="J2" s="82" t="s">
        <v>15</v>
      </c>
      <c r="K2" s="82" t="s">
        <v>16</v>
      </c>
    </row>
    <row r="3" spans="1:17" ht="12.5" customHeight="1" x14ac:dyDescent="0.2">
      <c r="A3" s="80"/>
      <c r="B3" s="83"/>
      <c r="C3" s="83"/>
      <c r="D3" s="83"/>
      <c r="E3" s="83"/>
      <c r="F3" s="83"/>
      <c r="G3" s="83"/>
      <c r="H3" s="83"/>
      <c r="I3" s="83"/>
      <c r="J3" s="83"/>
      <c r="K3" s="83"/>
      <c r="O3" s="71"/>
      <c r="P3" s="72"/>
      <c r="Q3" s="71"/>
    </row>
    <row r="4" spans="1:17" ht="12.5" customHeight="1" x14ac:dyDescent="0.2">
      <c r="A4" s="81"/>
      <c r="B4" s="84"/>
      <c r="C4" s="84"/>
      <c r="D4" s="84"/>
      <c r="E4" s="84"/>
      <c r="F4" s="84"/>
      <c r="G4" s="84"/>
      <c r="H4" s="84"/>
      <c r="I4" s="84"/>
      <c r="J4" s="84"/>
      <c r="K4" s="84"/>
      <c r="O4" s="71"/>
      <c r="P4" s="72"/>
      <c r="Q4" s="71"/>
    </row>
    <row r="5" spans="1:17" ht="12.5" customHeight="1" x14ac:dyDescent="0.2">
      <c r="A5" s="64" t="s">
        <v>170</v>
      </c>
      <c r="B5" s="76"/>
      <c r="C5" s="76"/>
      <c r="D5" s="76"/>
      <c r="E5" s="76"/>
      <c r="F5" s="76"/>
      <c r="G5" s="76"/>
      <c r="H5" s="76"/>
      <c r="I5" s="76"/>
      <c r="J5" s="76"/>
      <c r="K5" s="76"/>
      <c r="O5" s="71"/>
      <c r="P5" s="72"/>
      <c r="Q5" s="71"/>
    </row>
    <row r="6" spans="1:17" ht="12.5" customHeight="1" x14ac:dyDescent="0.2">
      <c r="A6" s="67" t="s">
        <v>0</v>
      </c>
      <c r="B6" s="75">
        <v>6002</v>
      </c>
      <c r="C6" s="75">
        <v>329</v>
      </c>
      <c r="D6" s="75">
        <v>387</v>
      </c>
      <c r="E6" s="75">
        <v>404</v>
      </c>
      <c r="F6" s="75">
        <v>173</v>
      </c>
      <c r="G6" s="75">
        <v>143</v>
      </c>
      <c r="H6" s="75">
        <v>101</v>
      </c>
      <c r="I6" s="75">
        <v>104</v>
      </c>
      <c r="J6" s="75">
        <v>80</v>
      </c>
      <c r="K6" s="75">
        <v>47</v>
      </c>
      <c r="O6" s="71"/>
      <c r="P6" s="72"/>
      <c r="Q6" s="71"/>
    </row>
    <row r="7" spans="1:17" ht="12.5" customHeight="1" x14ac:dyDescent="0.2">
      <c r="A7" s="68" t="s">
        <v>39</v>
      </c>
      <c r="B7" s="75">
        <v>28.1</v>
      </c>
      <c r="C7" s="75">
        <v>19.5</v>
      </c>
      <c r="D7" s="75">
        <v>27.6</v>
      </c>
      <c r="E7" s="75">
        <v>29.2</v>
      </c>
      <c r="F7" s="75">
        <v>19.8</v>
      </c>
      <c r="G7" s="75">
        <v>26.8</v>
      </c>
      <c r="H7" s="75">
        <v>25.4</v>
      </c>
      <c r="I7" s="75">
        <v>28.1</v>
      </c>
      <c r="J7" s="75">
        <v>25.6</v>
      </c>
      <c r="K7" s="75">
        <v>28.5</v>
      </c>
      <c r="O7" s="71"/>
      <c r="P7" s="72"/>
      <c r="Q7" s="71"/>
    </row>
    <row r="8" spans="1:17" ht="12.5" customHeight="1" x14ac:dyDescent="0.2">
      <c r="A8" s="64" t="s">
        <v>128</v>
      </c>
      <c r="B8" s="62"/>
      <c r="C8" s="62"/>
      <c r="D8" s="62"/>
      <c r="E8" s="61"/>
      <c r="F8" s="62"/>
      <c r="G8" s="61"/>
      <c r="H8" s="62"/>
      <c r="I8" s="61"/>
      <c r="J8" s="61"/>
      <c r="K8" s="61"/>
      <c r="O8" s="72"/>
      <c r="P8" s="72"/>
      <c r="Q8" s="72"/>
    </row>
    <row r="9" spans="1:17" ht="12.5" customHeight="1" x14ac:dyDescent="0.2">
      <c r="A9" s="67" t="s">
        <v>0</v>
      </c>
      <c r="B9" s="66">
        <v>152</v>
      </c>
      <c r="C9" s="66">
        <v>12</v>
      </c>
      <c r="D9" s="66" t="s">
        <v>169</v>
      </c>
      <c r="E9" s="66" t="s">
        <v>169</v>
      </c>
      <c r="F9" s="66" t="s">
        <v>169</v>
      </c>
      <c r="G9" s="66" t="s">
        <v>169</v>
      </c>
      <c r="H9" s="66" t="s">
        <v>169</v>
      </c>
      <c r="I9" s="66" t="s">
        <v>169</v>
      </c>
      <c r="J9" s="66" t="s">
        <v>169</v>
      </c>
      <c r="K9" s="66" t="s">
        <v>169</v>
      </c>
      <c r="O9" s="72"/>
      <c r="P9" s="72"/>
      <c r="Q9" s="72"/>
    </row>
    <row r="10" spans="1:17" ht="12.5" customHeight="1" x14ac:dyDescent="0.2">
      <c r="A10" s="68" t="s">
        <v>39</v>
      </c>
      <c r="B10" s="63">
        <f>B9/B21*100</f>
        <v>0.7114439503861455</v>
      </c>
      <c r="C10" s="63">
        <f t="shared" ref="C10" si="0">C9/C21*100</f>
        <v>0.71301247771836007</v>
      </c>
      <c r="D10" s="63"/>
      <c r="E10" s="63"/>
      <c r="F10" s="63"/>
      <c r="G10" s="63"/>
      <c r="H10" s="63"/>
      <c r="I10" s="63"/>
      <c r="J10" s="63"/>
      <c r="K10" s="63"/>
      <c r="O10" s="37"/>
      <c r="P10" s="9"/>
      <c r="Q10" s="37"/>
    </row>
    <row r="11" spans="1:17" ht="12.5" customHeight="1" x14ac:dyDescent="0.2">
      <c r="A11" s="64" t="s">
        <v>129</v>
      </c>
      <c r="B11" s="62"/>
      <c r="C11" s="62"/>
      <c r="D11" s="62"/>
      <c r="E11" s="62"/>
      <c r="F11" s="62"/>
      <c r="G11" s="61"/>
      <c r="H11" s="62"/>
      <c r="I11" s="61"/>
      <c r="J11" s="61"/>
      <c r="K11" s="61"/>
      <c r="O11" s="71"/>
      <c r="P11" s="72"/>
      <c r="Q11" s="71"/>
    </row>
    <row r="12" spans="1:17" ht="12.5" customHeight="1" x14ac:dyDescent="0.2">
      <c r="A12" s="67" t="s">
        <v>0</v>
      </c>
      <c r="B12" s="66">
        <v>2397</v>
      </c>
      <c r="C12" s="66">
        <v>96</v>
      </c>
      <c r="D12" s="66">
        <v>130</v>
      </c>
      <c r="E12" s="66">
        <v>152</v>
      </c>
      <c r="F12" s="66">
        <v>57</v>
      </c>
      <c r="G12" s="66">
        <v>66</v>
      </c>
      <c r="H12" s="66">
        <v>28</v>
      </c>
      <c r="I12" s="66">
        <v>53</v>
      </c>
      <c r="J12" s="66">
        <v>30</v>
      </c>
      <c r="K12" s="66">
        <v>22</v>
      </c>
      <c r="O12" s="71"/>
      <c r="P12" s="72"/>
      <c r="Q12" s="71"/>
    </row>
    <row r="13" spans="1:17" ht="12.5" customHeight="1" x14ac:dyDescent="0.2">
      <c r="A13" s="68" t="s">
        <v>39</v>
      </c>
      <c r="B13" s="63">
        <f>B12/B21*100</f>
        <v>11.219283875497309</v>
      </c>
      <c r="C13" s="63">
        <f t="shared" ref="C13:K13" si="1">C12/C21*100</f>
        <v>5.7040998217468806</v>
      </c>
      <c r="D13" s="63">
        <f t="shared" si="1"/>
        <v>9.2592592592592595</v>
      </c>
      <c r="E13" s="63">
        <f t="shared" si="1"/>
        <v>10.998552821997105</v>
      </c>
      <c r="F13" s="63">
        <f t="shared" si="1"/>
        <v>6.5142857142857142</v>
      </c>
      <c r="G13" s="63">
        <f t="shared" si="1"/>
        <v>12.382739212007504</v>
      </c>
      <c r="H13" s="63">
        <f t="shared" si="1"/>
        <v>7.0351758793969852</v>
      </c>
      <c r="I13" s="63">
        <f t="shared" si="1"/>
        <v>14.324324324324325</v>
      </c>
      <c r="J13" s="63">
        <f t="shared" si="1"/>
        <v>9.6153846153846168</v>
      </c>
      <c r="K13" s="63">
        <f t="shared" si="1"/>
        <v>13.333333333333334</v>
      </c>
      <c r="O13" s="72"/>
      <c r="P13" s="72"/>
      <c r="Q13" s="72"/>
    </row>
    <row r="14" spans="1:17" ht="12.5" customHeight="1" x14ac:dyDescent="0.2">
      <c r="A14" s="64" t="s">
        <v>130</v>
      </c>
      <c r="B14" s="62"/>
      <c r="C14" s="62"/>
      <c r="D14" s="62"/>
      <c r="E14" s="62"/>
      <c r="F14" s="62"/>
      <c r="G14" s="61"/>
      <c r="H14" s="62"/>
      <c r="I14" s="62"/>
      <c r="J14" s="61"/>
      <c r="K14" s="61"/>
      <c r="O14" s="72"/>
      <c r="P14" s="72"/>
      <c r="Q14" s="72"/>
    </row>
    <row r="15" spans="1:17" ht="12.5" customHeight="1" x14ac:dyDescent="0.2">
      <c r="A15" s="67" t="s">
        <v>0</v>
      </c>
      <c r="B15" s="66">
        <v>4403</v>
      </c>
      <c r="C15" s="66">
        <v>219</v>
      </c>
      <c r="D15" s="66">
        <v>290</v>
      </c>
      <c r="E15" s="66">
        <v>300</v>
      </c>
      <c r="F15" s="66">
        <v>131</v>
      </c>
      <c r="G15" s="66">
        <v>110</v>
      </c>
      <c r="H15" s="66">
        <v>75</v>
      </c>
      <c r="I15" s="66">
        <v>73</v>
      </c>
      <c r="J15" s="66">
        <v>63</v>
      </c>
      <c r="K15" s="66">
        <v>27</v>
      </c>
      <c r="O15" s="72"/>
      <c r="P15" s="72"/>
      <c r="Q15" s="71"/>
    </row>
    <row r="16" spans="1:17" ht="12.5" customHeight="1" x14ac:dyDescent="0.2">
      <c r="A16" s="68" t="s">
        <v>39</v>
      </c>
      <c r="B16" s="63">
        <f>B15/B21*100</f>
        <v>20.608471799672362</v>
      </c>
      <c r="C16" s="63">
        <f t="shared" ref="C16:K16" si="2">C15/C21*100</f>
        <v>13.012477718360071</v>
      </c>
      <c r="D16" s="63">
        <f t="shared" si="2"/>
        <v>20.655270655270655</v>
      </c>
      <c r="E16" s="63">
        <f t="shared" si="2"/>
        <v>21.707670043415341</v>
      </c>
      <c r="F16" s="63">
        <f t="shared" si="2"/>
        <v>14.971428571428572</v>
      </c>
      <c r="G16" s="63">
        <f t="shared" si="2"/>
        <v>20.637898686679172</v>
      </c>
      <c r="H16" s="63">
        <f t="shared" si="2"/>
        <v>18.844221105527641</v>
      </c>
      <c r="I16" s="63">
        <f t="shared" si="2"/>
        <v>19.72972972972973</v>
      </c>
      <c r="J16" s="63">
        <f t="shared" si="2"/>
        <v>20.192307692307693</v>
      </c>
      <c r="K16" s="63">
        <f t="shared" si="2"/>
        <v>16.363636363636363</v>
      </c>
      <c r="O16" s="37"/>
      <c r="P16" s="9"/>
      <c r="Q16" s="37"/>
    </row>
    <row r="17" spans="1:17" ht="12.5" customHeight="1" x14ac:dyDescent="0.2">
      <c r="A17" s="64" t="s">
        <v>131</v>
      </c>
      <c r="B17" s="62"/>
      <c r="C17" s="62"/>
      <c r="D17" s="62"/>
      <c r="E17" s="62"/>
      <c r="F17" s="62"/>
      <c r="G17" s="62"/>
      <c r="H17" s="62"/>
      <c r="I17" s="61"/>
      <c r="J17" s="62"/>
      <c r="K17" s="62"/>
      <c r="O17" s="72"/>
      <c r="P17" s="72"/>
      <c r="Q17" s="72"/>
    </row>
    <row r="18" spans="1:17" ht="12.5" customHeight="1" x14ac:dyDescent="0.2">
      <c r="A18" s="67" t="s">
        <v>0</v>
      </c>
      <c r="B18" s="66">
        <v>1546</v>
      </c>
      <c r="C18" s="66">
        <v>123</v>
      </c>
      <c r="D18" s="66">
        <v>109</v>
      </c>
      <c r="E18" s="66">
        <v>109</v>
      </c>
      <c r="F18" s="66">
        <v>45</v>
      </c>
      <c r="G18" s="66">
        <v>28</v>
      </c>
      <c r="H18" s="66">
        <v>23</v>
      </c>
      <c r="I18" s="66">
        <v>29</v>
      </c>
      <c r="J18" s="66">
        <v>21</v>
      </c>
      <c r="K18" s="66">
        <v>15</v>
      </c>
      <c r="O18" s="71"/>
      <c r="P18" s="72"/>
      <c r="Q18" s="71"/>
    </row>
    <row r="19" spans="1:17" ht="12.5" customHeight="1" x14ac:dyDescent="0.2">
      <c r="A19" s="68" t="s">
        <v>39</v>
      </c>
      <c r="B19" s="63">
        <f>B18/B21*100</f>
        <v>7.2361338637959278</v>
      </c>
      <c r="C19" s="63">
        <f t="shared" ref="C19:K19" si="3">C18/C21*100</f>
        <v>7.3083778966131909</v>
      </c>
      <c r="D19" s="63">
        <f t="shared" si="3"/>
        <v>7.7635327635327638</v>
      </c>
      <c r="E19" s="63">
        <f t="shared" si="3"/>
        <v>7.8871201157742403</v>
      </c>
      <c r="F19" s="63">
        <f t="shared" si="3"/>
        <v>5.1428571428571423</v>
      </c>
      <c r="G19" s="63">
        <f t="shared" si="3"/>
        <v>5.2532833020637906</v>
      </c>
      <c r="H19" s="63">
        <f t="shared" si="3"/>
        <v>5.7788944723618094</v>
      </c>
      <c r="I19" s="63">
        <f t="shared" si="3"/>
        <v>7.8378378378378386</v>
      </c>
      <c r="J19" s="63">
        <f t="shared" si="3"/>
        <v>6.7307692307692308</v>
      </c>
      <c r="K19" s="63">
        <f t="shared" si="3"/>
        <v>9.0909090909090917</v>
      </c>
      <c r="O19" s="72"/>
      <c r="P19" s="72"/>
      <c r="Q19" s="72"/>
    </row>
    <row r="20" spans="1:17" ht="12.5" customHeight="1" x14ac:dyDescent="0.2">
      <c r="A20" s="68"/>
      <c r="B20" s="63"/>
      <c r="C20" s="63"/>
      <c r="D20" s="63"/>
      <c r="E20" s="63"/>
      <c r="F20" s="63"/>
      <c r="G20" s="63"/>
      <c r="H20" s="63"/>
      <c r="I20" s="63"/>
      <c r="J20" s="63"/>
      <c r="K20" s="63"/>
      <c r="O20" s="72"/>
      <c r="P20" s="72"/>
      <c r="Q20" s="72"/>
    </row>
    <row r="21" spans="1:17" ht="12.5" customHeight="1" x14ac:dyDescent="0.2">
      <c r="A21" s="32" t="s">
        <v>168</v>
      </c>
      <c r="B21" s="16">
        <v>21365</v>
      </c>
      <c r="C21" s="69">
        <v>1683</v>
      </c>
      <c r="D21" s="69">
        <v>1404</v>
      </c>
      <c r="E21" s="69">
        <v>1382</v>
      </c>
      <c r="F21" s="70">
        <v>875</v>
      </c>
      <c r="G21" s="70">
        <v>533</v>
      </c>
      <c r="H21" s="70">
        <v>398</v>
      </c>
      <c r="I21" s="70">
        <v>370</v>
      </c>
      <c r="J21" s="70">
        <v>312</v>
      </c>
      <c r="K21" s="70">
        <v>165</v>
      </c>
      <c r="O21" s="9"/>
      <c r="P21" s="9"/>
      <c r="Q21" s="9"/>
    </row>
    <row r="22" spans="1:17" x14ac:dyDescent="0.2">
      <c r="O22" s="71"/>
      <c r="P22" s="72"/>
      <c r="Q22" s="71"/>
    </row>
    <row r="23" spans="1:17" x14ac:dyDescent="0.2">
      <c r="O23" s="72"/>
      <c r="P23" s="72"/>
      <c r="Q23" s="71"/>
    </row>
    <row r="24" spans="1:17" x14ac:dyDescent="0.2">
      <c r="O24" s="72"/>
      <c r="P24" s="72"/>
      <c r="Q24" s="72"/>
    </row>
    <row r="25" spans="1:17" x14ac:dyDescent="0.2">
      <c r="O25" s="72"/>
      <c r="P25" s="72"/>
      <c r="Q25" s="71"/>
    </row>
    <row r="26" spans="1:17" x14ac:dyDescent="0.2">
      <c r="O26" s="37"/>
      <c r="P26" s="9"/>
      <c r="Q26" s="37"/>
    </row>
    <row r="27" spans="1:17" x14ac:dyDescent="0.2">
      <c r="O27" s="71"/>
      <c r="P27" s="72"/>
      <c r="Q27" s="71"/>
    </row>
    <row r="28" spans="1:17" x14ac:dyDescent="0.2">
      <c r="O28" s="71"/>
      <c r="P28" s="72"/>
      <c r="Q28" s="71"/>
    </row>
    <row r="29" spans="1:17" x14ac:dyDescent="0.2">
      <c r="O29" s="72"/>
      <c r="P29" s="72"/>
      <c r="Q29" s="72"/>
    </row>
    <row r="30" spans="1:17" x14ac:dyDescent="0.2">
      <c r="O30" s="72"/>
      <c r="P30" s="72"/>
      <c r="Q30" s="71"/>
    </row>
    <row r="31" spans="1:17" x14ac:dyDescent="0.2">
      <c r="O31" s="37"/>
      <c r="P31" s="9"/>
      <c r="Q31" s="37"/>
    </row>
    <row r="32" spans="1:17" x14ac:dyDescent="0.2">
      <c r="O32" s="72"/>
      <c r="P32" s="72"/>
      <c r="Q32" s="71"/>
    </row>
    <row r="33" spans="15:17" x14ac:dyDescent="0.2">
      <c r="O33" s="71"/>
      <c r="P33" s="72"/>
      <c r="Q33" s="71"/>
    </row>
    <row r="34" spans="15:17" x14ac:dyDescent="0.2">
      <c r="O34" s="71"/>
      <c r="P34" s="72"/>
      <c r="Q34" s="71"/>
    </row>
    <row r="35" spans="15:17" x14ac:dyDescent="0.2">
      <c r="O35" s="71"/>
      <c r="P35" s="72"/>
      <c r="Q35" s="71"/>
    </row>
    <row r="36" spans="15:17" x14ac:dyDescent="0.2">
      <c r="O36" s="72"/>
      <c r="P36" s="72"/>
      <c r="Q36" s="72"/>
    </row>
    <row r="37" spans="15:17" x14ac:dyDescent="0.2">
      <c r="O37" s="72"/>
      <c r="P37" s="72"/>
      <c r="Q37" s="72"/>
    </row>
    <row r="38" spans="15:17" x14ac:dyDescent="0.2">
      <c r="O38" s="9"/>
      <c r="P38" s="9"/>
      <c r="Q38" s="37"/>
    </row>
    <row r="39" spans="15:17" x14ac:dyDescent="0.2">
      <c r="O39" s="71"/>
      <c r="P39" s="72"/>
      <c r="Q39" s="71"/>
    </row>
    <row r="40" spans="15:17" x14ac:dyDescent="0.2">
      <c r="O40" s="71"/>
      <c r="P40" s="72"/>
      <c r="Q40" s="71"/>
    </row>
    <row r="41" spans="15:17" x14ac:dyDescent="0.2">
      <c r="O41" s="72"/>
      <c r="P41" s="72"/>
      <c r="Q41" s="72"/>
    </row>
    <row r="42" spans="15:17" x14ac:dyDescent="0.2">
      <c r="O42" s="72"/>
      <c r="P42" s="72"/>
      <c r="Q42" s="72"/>
    </row>
    <row r="43" spans="15:17" x14ac:dyDescent="0.2">
      <c r="O43" s="37"/>
      <c r="P43" s="9"/>
      <c r="Q43" s="37"/>
    </row>
    <row r="44" spans="15:17" x14ac:dyDescent="0.2">
      <c r="O44" s="71"/>
      <c r="P44" s="72"/>
      <c r="Q44" s="71"/>
    </row>
    <row r="45" spans="15:17" ht="16" thickBot="1" x14ac:dyDescent="0.25">
      <c r="O45" s="73"/>
      <c r="P45" s="74"/>
      <c r="Q45" s="73"/>
    </row>
  </sheetData>
  <mergeCells count="12">
    <mergeCell ref="A2:A4"/>
    <mergeCell ref="C2:C4"/>
    <mergeCell ref="D2:D4"/>
    <mergeCell ref="E2:E4"/>
    <mergeCell ref="A1:K1"/>
    <mergeCell ref="G2:G4"/>
    <mergeCell ref="H2:H4"/>
    <mergeCell ref="I2:I4"/>
    <mergeCell ref="J2:J4"/>
    <mergeCell ref="K2:K4"/>
    <mergeCell ref="F2:F4"/>
    <mergeCell ref="B2: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3CB59-5AD9-314D-93C2-2EF792A919B7}">
  <dimension ref="A1:Y36"/>
  <sheetViews>
    <sheetView zoomScale="60" zoomScaleNormal="60" workbookViewId="0">
      <selection activeCell="E42" sqref="E42"/>
    </sheetView>
  </sheetViews>
  <sheetFormatPr baseColWidth="10" defaultColWidth="11.5" defaultRowHeight="15" x14ac:dyDescent="0.2"/>
  <cols>
    <col min="1" max="1" width="3.5" customWidth="1"/>
    <col min="2" max="2" width="7.6640625" customWidth="1"/>
    <col min="3" max="3" width="5.33203125" customWidth="1"/>
    <col min="4" max="4" width="4" customWidth="1"/>
    <col min="5" max="5" width="55" customWidth="1"/>
    <col min="6" max="6" width="11.83203125" customWidth="1"/>
    <col min="7" max="7" width="12.1640625" customWidth="1"/>
    <col min="8" max="8" width="10.1640625" customWidth="1"/>
    <col min="9" max="9" width="9.83203125" customWidth="1"/>
    <col min="10" max="10" width="12.83203125" customWidth="1"/>
    <col min="11" max="11" width="11.83203125" customWidth="1"/>
    <col min="12" max="15" width="7.33203125" customWidth="1"/>
    <col min="16" max="16" width="16.33203125" customWidth="1"/>
    <col min="17" max="17" width="11.1640625" customWidth="1"/>
    <col min="18" max="24" width="7.33203125" customWidth="1"/>
  </cols>
  <sheetData>
    <row r="1" spans="1:25" x14ac:dyDescent="0.2">
      <c r="C1" s="40" t="s">
        <v>121</v>
      </c>
      <c r="D1" s="40"/>
      <c r="E1" s="40"/>
    </row>
    <row r="2" spans="1:25" ht="30" customHeight="1" x14ac:dyDescent="0.2">
      <c r="C2" s="42"/>
      <c r="D2" s="42"/>
      <c r="E2" s="43"/>
      <c r="F2" s="90" t="s">
        <v>2</v>
      </c>
      <c r="G2" s="90"/>
      <c r="H2" s="90" t="s">
        <v>8</v>
      </c>
      <c r="I2" s="90"/>
      <c r="J2" s="90" t="s">
        <v>10</v>
      </c>
      <c r="K2" s="90"/>
      <c r="L2" s="90" t="s">
        <v>9</v>
      </c>
      <c r="M2" s="90"/>
      <c r="N2" s="90" t="s">
        <v>11</v>
      </c>
      <c r="O2" s="90"/>
      <c r="P2" s="91" t="s">
        <v>13</v>
      </c>
      <c r="Q2" s="91"/>
      <c r="R2" s="90" t="s">
        <v>12</v>
      </c>
      <c r="S2" s="90"/>
      <c r="T2" s="90" t="s">
        <v>14</v>
      </c>
      <c r="U2" s="90"/>
      <c r="V2" s="90" t="s">
        <v>15</v>
      </c>
      <c r="W2" s="90"/>
      <c r="X2" s="90" t="s">
        <v>16</v>
      </c>
      <c r="Y2" s="90"/>
    </row>
    <row r="3" spans="1:25" x14ac:dyDescent="0.2">
      <c r="A3" s="31">
        <v>0</v>
      </c>
      <c r="B3" s="31" t="s">
        <v>54</v>
      </c>
      <c r="C3" s="44"/>
      <c r="D3" s="44"/>
      <c r="E3" s="45"/>
      <c r="F3" s="51" t="s">
        <v>122</v>
      </c>
      <c r="G3" s="51" t="s">
        <v>123</v>
      </c>
      <c r="H3" s="51" t="s">
        <v>122</v>
      </c>
      <c r="I3" s="51" t="s">
        <v>123</v>
      </c>
      <c r="J3" s="51" t="s">
        <v>122</v>
      </c>
      <c r="K3" s="51" t="s">
        <v>123</v>
      </c>
      <c r="L3" s="51" t="s">
        <v>122</v>
      </c>
      <c r="M3" s="51" t="s">
        <v>123</v>
      </c>
      <c r="N3" s="51" t="s">
        <v>122</v>
      </c>
      <c r="O3" s="51" t="s">
        <v>123</v>
      </c>
      <c r="P3" s="51" t="s">
        <v>122</v>
      </c>
      <c r="Q3" s="51" t="s">
        <v>123</v>
      </c>
      <c r="R3" s="51" t="s">
        <v>122</v>
      </c>
      <c r="S3" s="51" t="s">
        <v>123</v>
      </c>
      <c r="T3" s="51" t="s">
        <v>122</v>
      </c>
      <c r="U3" s="51" t="s">
        <v>123</v>
      </c>
      <c r="V3" s="51" t="s">
        <v>122</v>
      </c>
      <c r="W3" s="51" t="s">
        <v>123</v>
      </c>
      <c r="X3" s="51" t="s">
        <v>122</v>
      </c>
      <c r="Y3" s="51" t="s">
        <v>123</v>
      </c>
    </row>
    <row r="4" spans="1:25" x14ac:dyDescent="0.2">
      <c r="A4" s="31">
        <v>1</v>
      </c>
      <c r="B4" t="s">
        <v>55</v>
      </c>
      <c r="C4" s="40" t="s">
        <v>56</v>
      </c>
      <c r="D4" s="40"/>
      <c r="E4" s="40"/>
      <c r="F4">
        <v>1</v>
      </c>
      <c r="G4">
        <v>2</v>
      </c>
      <c r="H4">
        <v>3</v>
      </c>
    </row>
    <row r="5" spans="1:25" x14ac:dyDescent="0.2">
      <c r="A5" s="31">
        <v>2</v>
      </c>
      <c r="B5" t="s">
        <v>57</v>
      </c>
      <c r="C5" s="40"/>
      <c r="D5" s="40" t="s">
        <v>58</v>
      </c>
      <c r="E5" s="40"/>
    </row>
    <row r="6" spans="1:25" x14ac:dyDescent="0.2">
      <c r="A6" s="31">
        <v>3</v>
      </c>
      <c r="B6" t="s">
        <v>59</v>
      </c>
      <c r="C6" s="40"/>
      <c r="D6" s="40"/>
      <c r="E6" s="41" t="s">
        <v>60</v>
      </c>
    </row>
    <row r="7" spans="1:25" x14ac:dyDescent="0.2">
      <c r="A7" s="31">
        <v>3</v>
      </c>
      <c r="B7" t="s">
        <v>61</v>
      </c>
      <c r="C7" s="40"/>
      <c r="D7" s="40"/>
      <c r="E7" s="41" t="s">
        <v>62</v>
      </c>
    </row>
    <row r="8" spans="1:25" x14ac:dyDescent="0.2">
      <c r="A8" s="31">
        <v>2</v>
      </c>
      <c r="B8" t="s">
        <v>63</v>
      </c>
      <c r="C8" s="40"/>
      <c r="D8" s="40" t="s">
        <v>64</v>
      </c>
      <c r="E8" s="40"/>
    </row>
    <row r="9" spans="1:25" x14ac:dyDescent="0.2">
      <c r="A9" s="31">
        <v>3</v>
      </c>
      <c r="B9" t="s">
        <v>65</v>
      </c>
      <c r="C9" s="40"/>
      <c r="D9" s="40"/>
      <c r="E9" s="41" t="s">
        <v>66</v>
      </c>
    </row>
    <row r="10" spans="1:25" x14ac:dyDescent="0.2">
      <c r="A10" s="31">
        <v>3</v>
      </c>
      <c r="B10" t="s">
        <v>67</v>
      </c>
      <c r="C10" s="40"/>
      <c r="D10" s="40"/>
      <c r="E10" s="41" t="s">
        <v>68</v>
      </c>
    </row>
    <row r="11" spans="1:25" x14ac:dyDescent="0.2">
      <c r="A11" s="31">
        <v>3</v>
      </c>
      <c r="B11" t="s">
        <v>69</v>
      </c>
      <c r="C11" s="40"/>
      <c r="D11" s="40"/>
      <c r="E11" s="41" t="s">
        <v>70</v>
      </c>
      <c r="I11" t="s">
        <v>127</v>
      </c>
    </row>
    <row r="12" spans="1:25" x14ac:dyDescent="0.2">
      <c r="A12" s="31">
        <v>3</v>
      </c>
      <c r="B12" t="s">
        <v>71</v>
      </c>
      <c r="C12" s="40"/>
      <c r="D12" s="40"/>
      <c r="E12" s="41" t="s">
        <v>72</v>
      </c>
    </row>
    <row r="13" spans="1:25" s="48" customFormat="1" x14ac:dyDescent="0.2">
      <c r="A13" s="31">
        <v>3</v>
      </c>
      <c r="B13" s="48" t="s">
        <v>73</v>
      </c>
      <c r="C13" s="49"/>
      <c r="D13" s="49"/>
      <c r="E13" s="50" t="s">
        <v>74</v>
      </c>
    </row>
    <row r="14" spans="1:25" x14ac:dyDescent="0.2">
      <c r="A14" s="31">
        <v>3</v>
      </c>
      <c r="B14" t="s">
        <v>75</v>
      </c>
      <c r="C14" s="40"/>
      <c r="D14" s="40"/>
      <c r="E14" s="41" t="s">
        <v>76</v>
      </c>
    </row>
    <row r="15" spans="1:25" s="48" customFormat="1" x14ac:dyDescent="0.2">
      <c r="A15" s="31">
        <v>3</v>
      </c>
      <c r="B15" s="48" t="s">
        <v>77</v>
      </c>
      <c r="C15" s="49"/>
      <c r="D15" s="49"/>
      <c r="E15" s="50" t="s">
        <v>78</v>
      </c>
    </row>
    <row r="16" spans="1:25" x14ac:dyDescent="0.2">
      <c r="A16" s="31">
        <v>3</v>
      </c>
      <c r="B16" t="s">
        <v>79</v>
      </c>
      <c r="C16" s="40"/>
      <c r="D16" s="40"/>
      <c r="E16" s="41" t="s">
        <v>80</v>
      </c>
    </row>
    <row r="17" spans="1:5" x14ac:dyDescent="0.2">
      <c r="A17" s="31">
        <v>3</v>
      </c>
      <c r="B17" t="s">
        <v>81</v>
      </c>
      <c r="C17" s="40"/>
      <c r="D17" s="40"/>
      <c r="E17" s="41" t="s">
        <v>82</v>
      </c>
    </row>
    <row r="18" spans="1:5" x14ac:dyDescent="0.2">
      <c r="A18" s="31">
        <v>3</v>
      </c>
      <c r="B18" t="s">
        <v>83</v>
      </c>
      <c r="C18" s="40"/>
      <c r="D18" s="40"/>
      <c r="E18" s="41" t="s">
        <v>84</v>
      </c>
    </row>
    <row r="19" spans="1:5" x14ac:dyDescent="0.2">
      <c r="A19" s="31">
        <v>3</v>
      </c>
      <c r="B19" t="s">
        <v>85</v>
      </c>
      <c r="C19" s="40"/>
      <c r="D19" s="40"/>
      <c r="E19" s="41" t="s">
        <v>86</v>
      </c>
    </row>
    <row r="20" spans="1:5" x14ac:dyDescent="0.2">
      <c r="A20" s="31">
        <v>2</v>
      </c>
      <c r="B20" t="s">
        <v>87</v>
      </c>
      <c r="C20" s="40"/>
      <c r="D20" s="40" t="s">
        <v>88</v>
      </c>
      <c r="E20" s="40"/>
    </row>
    <row r="21" spans="1:5" x14ac:dyDescent="0.2">
      <c r="A21" s="31">
        <v>3</v>
      </c>
      <c r="B21" t="s">
        <v>89</v>
      </c>
      <c r="C21" s="40"/>
      <c r="D21" s="40"/>
      <c r="E21" s="41" t="s">
        <v>90</v>
      </c>
    </row>
    <row r="22" spans="1:5" x14ac:dyDescent="0.2">
      <c r="A22" s="31">
        <v>3</v>
      </c>
      <c r="B22" t="s">
        <v>91</v>
      </c>
      <c r="C22" s="40"/>
      <c r="D22" s="40"/>
      <c r="E22" s="41" t="s">
        <v>92</v>
      </c>
    </row>
    <row r="23" spans="1:5" s="48" customFormat="1" x14ac:dyDescent="0.2">
      <c r="A23" s="31">
        <v>3</v>
      </c>
      <c r="B23" s="48" t="s">
        <v>93</v>
      </c>
      <c r="C23" s="49"/>
      <c r="D23" s="49"/>
      <c r="E23" s="50" t="s">
        <v>94</v>
      </c>
    </row>
    <row r="24" spans="1:5" x14ac:dyDescent="0.2">
      <c r="A24" s="31">
        <v>3</v>
      </c>
      <c r="B24" t="s">
        <v>95</v>
      </c>
      <c r="C24" s="40"/>
      <c r="D24" s="40"/>
      <c r="E24" s="41" t="s">
        <v>96</v>
      </c>
    </row>
    <row r="25" spans="1:5" s="48" customFormat="1" x14ac:dyDescent="0.2">
      <c r="A25" s="31">
        <v>3</v>
      </c>
      <c r="B25" s="48" t="s">
        <v>97</v>
      </c>
      <c r="C25" s="49"/>
      <c r="D25" s="49"/>
      <c r="E25" s="50" t="s">
        <v>98</v>
      </c>
    </row>
    <row r="26" spans="1:5" x14ac:dyDescent="0.2">
      <c r="A26" s="31">
        <v>2</v>
      </c>
      <c r="B26" t="s">
        <v>99</v>
      </c>
      <c r="C26" s="40"/>
      <c r="D26" s="40" t="s">
        <v>100</v>
      </c>
      <c r="E26" s="40"/>
    </row>
    <row r="27" spans="1:5" x14ac:dyDescent="0.2">
      <c r="A27" s="31">
        <v>3</v>
      </c>
      <c r="B27" t="s">
        <v>101</v>
      </c>
      <c r="C27" s="40"/>
      <c r="D27" s="40"/>
      <c r="E27" s="41" t="s">
        <v>102</v>
      </c>
    </row>
    <row r="28" spans="1:5" x14ac:dyDescent="0.2">
      <c r="A28" s="31">
        <v>3</v>
      </c>
      <c r="B28" t="s">
        <v>103</v>
      </c>
      <c r="C28" s="40"/>
      <c r="D28" s="40"/>
      <c r="E28" s="41" t="s">
        <v>104</v>
      </c>
    </row>
    <row r="29" spans="1:5" x14ac:dyDescent="0.2">
      <c r="A29" s="31">
        <v>3</v>
      </c>
      <c r="B29" t="s">
        <v>105</v>
      </c>
      <c r="C29" s="40"/>
      <c r="D29" s="40"/>
      <c r="E29" s="41" t="s">
        <v>106</v>
      </c>
    </row>
    <row r="30" spans="1:5" s="48" customFormat="1" x14ac:dyDescent="0.2">
      <c r="A30" s="31">
        <v>3</v>
      </c>
      <c r="B30" s="48" t="s">
        <v>107</v>
      </c>
      <c r="C30" s="49"/>
      <c r="D30" s="49"/>
      <c r="E30" s="50" t="s">
        <v>108</v>
      </c>
    </row>
    <row r="31" spans="1:5" x14ac:dyDescent="0.2">
      <c r="A31" s="31">
        <v>2</v>
      </c>
      <c r="B31" t="s">
        <v>109</v>
      </c>
      <c r="C31" s="40"/>
      <c r="D31" s="40" t="s">
        <v>110</v>
      </c>
      <c r="E31" s="40"/>
    </row>
    <row r="32" spans="1:5" x14ac:dyDescent="0.2">
      <c r="A32" s="31">
        <v>3</v>
      </c>
      <c r="B32" t="s">
        <v>111</v>
      </c>
      <c r="C32" s="40"/>
      <c r="D32" s="40"/>
      <c r="E32" s="41" t="s">
        <v>112</v>
      </c>
    </row>
    <row r="33" spans="1:25" x14ac:dyDescent="0.2">
      <c r="A33" s="31">
        <v>3</v>
      </c>
      <c r="B33" t="s">
        <v>113</v>
      </c>
      <c r="C33" s="40"/>
      <c r="D33" s="40"/>
      <c r="E33" s="41" t="s">
        <v>114</v>
      </c>
    </row>
    <row r="34" spans="1:25" x14ac:dyDescent="0.2">
      <c r="A34" s="31">
        <v>3</v>
      </c>
      <c r="B34" t="s">
        <v>115</v>
      </c>
      <c r="C34" s="40"/>
      <c r="D34" s="40"/>
      <c r="E34" s="41" t="s">
        <v>116</v>
      </c>
    </row>
    <row r="35" spans="1:25" s="48" customFormat="1" x14ac:dyDescent="0.2">
      <c r="A35" s="31">
        <v>3</v>
      </c>
      <c r="B35" s="48" t="s">
        <v>117</v>
      </c>
      <c r="C35" s="46"/>
      <c r="D35" s="46"/>
      <c r="E35" s="47" t="s">
        <v>118</v>
      </c>
      <c r="F35" s="52"/>
      <c r="G35" s="52"/>
      <c r="H35" s="52"/>
      <c r="I35" s="52"/>
      <c r="J35" s="52"/>
      <c r="K35" s="52"/>
      <c r="L35" s="52"/>
      <c r="M35" s="52"/>
      <c r="N35" s="52"/>
      <c r="O35" s="52"/>
      <c r="P35" s="52"/>
      <c r="Q35" s="52"/>
      <c r="R35" s="52"/>
      <c r="S35" s="52"/>
      <c r="T35" s="52"/>
      <c r="U35" s="52"/>
      <c r="V35" s="52"/>
      <c r="W35" s="52"/>
      <c r="X35" s="52"/>
      <c r="Y35" s="52"/>
    </row>
    <row r="36" spans="1:25" x14ac:dyDescent="0.2">
      <c r="E36" s="53" t="s">
        <v>124</v>
      </c>
    </row>
  </sheetData>
  <mergeCells count="10">
    <mergeCell ref="T2:U2"/>
    <mergeCell ref="V2:W2"/>
    <mergeCell ref="X2:Y2"/>
    <mergeCell ref="F2:G2"/>
    <mergeCell ref="H2:I2"/>
    <mergeCell ref="P2:Q2"/>
    <mergeCell ref="R2:S2"/>
    <mergeCell ref="J2:K2"/>
    <mergeCell ref="L2:M2"/>
    <mergeCell ref="N2:O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36B6-F35A-48C2-B582-C17AA20CAFA4}">
  <dimension ref="B1:L15"/>
  <sheetViews>
    <sheetView topLeftCell="B1" workbookViewId="0">
      <pane xSplit="7" ySplit="3" topLeftCell="I4" activePane="bottomRight" state="frozen"/>
      <selection pane="topRight" activeCell="J1" sqref="J1"/>
      <selection pane="bottomLeft" activeCell="B5" sqref="B5"/>
      <selection pane="bottomRight" activeCell="B14" sqref="B14:L14"/>
    </sheetView>
  </sheetViews>
  <sheetFormatPr baseColWidth="10" defaultColWidth="8.83203125" defaultRowHeight="15" x14ac:dyDescent="0.2"/>
  <cols>
    <col min="1" max="1" width="0" hidden="1" customWidth="1"/>
    <col min="2" max="2" width="25.1640625" customWidth="1"/>
    <col min="3" max="8" width="0" hidden="1" customWidth="1"/>
    <col min="9" max="9" width="16.1640625" customWidth="1"/>
    <col min="10" max="10" width="18.5" customWidth="1"/>
    <col min="11" max="11" width="22.5" customWidth="1"/>
    <col min="12" max="12" width="18.83203125" customWidth="1"/>
  </cols>
  <sheetData>
    <row r="1" spans="2:12" x14ac:dyDescent="0.2">
      <c r="B1" s="4" t="s">
        <v>125</v>
      </c>
    </row>
    <row r="2" spans="2:12" s="1" customFormat="1" ht="32" x14ac:dyDescent="0.2">
      <c r="B2" s="92" t="s">
        <v>44</v>
      </c>
      <c r="C2" s="89" t="s">
        <v>58</v>
      </c>
      <c r="D2" s="89"/>
      <c r="E2" s="89"/>
      <c r="F2" s="89"/>
      <c r="G2" s="89"/>
      <c r="H2" s="89"/>
      <c r="I2" s="65" t="s">
        <v>128</v>
      </c>
      <c r="J2" s="65" t="s">
        <v>129</v>
      </c>
      <c r="K2" s="65" t="s">
        <v>130</v>
      </c>
      <c r="L2" s="65" t="s">
        <v>131</v>
      </c>
    </row>
    <row r="3" spans="2:12" x14ac:dyDescent="0.2">
      <c r="B3" s="93"/>
      <c r="C3" s="3" t="s">
        <v>53</v>
      </c>
      <c r="D3" s="3" t="s">
        <v>53</v>
      </c>
      <c r="E3" s="3" t="s">
        <v>53</v>
      </c>
      <c r="F3" s="3" t="s">
        <v>53</v>
      </c>
      <c r="G3" s="3" t="s">
        <v>53</v>
      </c>
      <c r="H3" s="3" t="s">
        <v>53</v>
      </c>
      <c r="I3" s="3" t="s">
        <v>53</v>
      </c>
      <c r="J3" s="3" t="s">
        <v>53</v>
      </c>
      <c r="K3" s="3" t="s">
        <v>53</v>
      </c>
      <c r="L3" s="3" t="s">
        <v>53</v>
      </c>
    </row>
    <row r="4" spans="2:12" x14ac:dyDescent="0.2">
      <c r="B4" t="s">
        <v>7</v>
      </c>
      <c r="I4" s="2" t="s">
        <v>166</v>
      </c>
      <c r="J4" s="2" t="s">
        <v>166</v>
      </c>
      <c r="K4" s="2" t="s">
        <v>166</v>
      </c>
      <c r="L4" s="2" t="s">
        <v>166</v>
      </c>
    </row>
    <row r="5" spans="2:12" x14ac:dyDescent="0.2">
      <c r="B5" t="s">
        <v>8</v>
      </c>
      <c r="I5" s="2"/>
      <c r="J5" s="2"/>
      <c r="K5" s="2"/>
      <c r="L5" s="2"/>
    </row>
    <row r="6" spans="2:12" x14ac:dyDescent="0.2">
      <c r="B6" t="s">
        <v>10</v>
      </c>
      <c r="I6" s="2"/>
      <c r="J6" s="2"/>
      <c r="K6" s="2"/>
      <c r="L6" s="2"/>
    </row>
    <row r="7" spans="2:12" x14ac:dyDescent="0.2">
      <c r="B7" t="s">
        <v>9</v>
      </c>
      <c r="I7" s="2"/>
      <c r="J7" s="2"/>
      <c r="K7" s="2"/>
      <c r="L7" s="2"/>
    </row>
    <row r="8" spans="2:12" x14ac:dyDescent="0.2">
      <c r="B8" t="s">
        <v>11</v>
      </c>
      <c r="I8" s="2"/>
      <c r="J8" s="2"/>
      <c r="K8" s="2"/>
      <c r="L8" s="2"/>
    </row>
    <row r="9" spans="2:12" x14ac:dyDescent="0.2">
      <c r="B9" t="s">
        <v>13</v>
      </c>
      <c r="I9" s="2"/>
      <c r="J9" s="2"/>
      <c r="K9" s="2"/>
      <c r="L9" s="2"/>
    </row>
    <row r="10" spans="2:12" x14ac:dyDescent="0.2">
      <c r="B10" t="s">
        <v>12</v>
      </c>
      <c r="I10" s="2"/>
      <c r="J10" s="2"/>
      <c r="K10" s="2"/>
      <c r="L10" s="2"/>
    </row>
    <row r="11" spans="2:12" x14ac:dyDescent="0.2">
      <c r="B11" t="s">
        <v>14</v>
      </c>
      <c r="I11" s="2"/>
      <c r="J11" s="2"/>
      <c r="K11" s="2"/>
      <c r="L11" s="2"/>
    </row>
    <row r="12" spans="2:12" x14ac:dyDescent="0.2">
      <c r="B12" t="s">
        <v>15</v>
      </c>
      <c r="I12" s="2"/>
      <c r="J12" s="2"/>
      <c r="K12" s="2"/>
      <c r="L12" s="2"/>
    </row>
    <row r="13" spans="2:12" x14ac:dyDescent="0.2">
      <c r="B13" s="32" t="s">
        <v>16</v>
      </c>
      <c r="C13" s="32"/>
      <c r="D13" s="32"/>
      <c r="E13" s="32"/>
      <c r="F13" s="32"/>
      <c r="G13" s="32"/>
      <c r="H13" s="32"/>
      <c r="I13" s="14"/>
      <c r="J13" s="14"/>
      <c r="K13" s="14"/>
      <c r="L13" s="14"/>
    </row>
    <row r="14" spans="2:12" ht="48" customHeight="1" x14ac:dyDescent="0.2">
      <c r="B14" s="86" t="s">
        <v>167</v>
      </c>
      <c r="C14" s="86"/>
      <c r="D14" s="86"/>
      <c r="E14" s="86"/>
      <c r="F14" s="86"/>
      <c r="G14" s="86"/>
      <c r="H14" s="86"/>
      <c r="I14" s="86"/>
      <c r="J14" s="86"/>
      <c r="K14" s="86"/>
      <c r="L14" s="86"/>
    </row>
    <row r="15" spans="2:12" x14ac:dyDescent="0.2">
      <c r="B15" s="4"/>
    </row>
  </sheetData>
  <mergeCells count="3">
    <mergeCell ref="B2:B3"/>
    <mergeCell ref="B14:L14"/>
    <mergeCell ref="C2:H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75D6-9080-4A0B-A324-1DD9A81EF75B}">
  <dimension ref="A1:Q43"/>
  <sheetViews>
    <sheetView zoomScale="85" zoomScaleNormal="85" workbookViewId="0">
      <selection activeCell="L33" sqref="L33"/>
    </sheetView>
  </sheetViews>
  <sheetFormatPr baseColWidth="10" defaultColWidth="8.83203125" defaultRowHeight="15" x14ac:dyDescent="0.2"/>
  <cols>
    <col min="1" max="1" width="2.6640625" style="4" customWidth="1"/>
    <col min="2" max="2" width="27.5" customWidth="1"/>
    <col min="3" max="3" width="8.83203125" style="8"/>
    <col min="4" max="4" width="8.83203125" style="54"/>
    <col min="5" max="5" width="8.83203125" style="8"/>
    <col min="6" max="6" width="8.83203125" style="54"/>
    <col min="7" max="7" width="24.33203125" style="2" customWidth="1"/>
    <col min="8" max="11" width="8.83203125" style="2"/>
    <col min="12" max="12" width="24.33203125" style="2" customWidth="1"/>
    <col min="13" max="16" width="8.83203125" style="2"/>
    <col min="17" max="17" width="24.33203125" customWidth="1"/>
  </cols>
  <sheetData>
    <row r="1" spans="1:17" ht="17" x14ac:dyDescent="0.2">
      <c r="A1" s="4" t="s">
        <v>145</v>
      </c>
      <c r="Q1" s="39"/>
    </row>
    <row r="2" spans="1:17" x14ac:dyDescent="0.2">
      <c r="A2" s="23"/>
      <c r="B2" s="17"/>
      <c r="C2" s="88" t="s">
        <v>133</v>
      </c>
      <c r="D2" s="88"/>
      <c r="E2" s="88"/>
      <c r="F2" s="88"/>
      <c r="G2" s="88"/>
      <c r="H2" s="85" t="s">
        <v>52</v>
      </c>
      <c r="I2" s="85"/>
      <c r="J2" s="85"/>
      <c r="K2" s="85"/>
      <c r="L2" s="85"/>
      <c r="M2" s="85" t="s">
        <v>2</v>
      </c>
      <c r="N2" s="85"/>
      <c r="O2" s="85"/>
      <c r="P2" s="85"/>
      <c r="Q2" s="85"/>
    </row>
    <row r="3" spans="1:17" x14ac:dyDescent="0.2">
      <c r="C3" s="87" t="s">
        <v>49</v>
      </c>
      <c r="D3" s="87"/>
      <c r="E3" s="88" t="s">
        <v>48</v>
      </c>
      <c r="F3" s="87"/>
      <c r="G3" s="92" t="s">
        <v>53</v>
      </c>
      <c r="H3" s="87" t="s">
        <v>49</v>
      </c>
      <c r="I3" s="87"/>
      <c r="J3" s="88" t="s">
        <v>48</v>
      </c>
      <c r="K3" s="87"/>
      <c r="L3" s="92" t="s">
        <v>53</v>
      </c>
      <c r="M3" s="87" t="s">
        <v>49</v>
      </c>
      <c r="N3" s="87"/>
      <c r="O3" s="88" t="s">
        <v>48</v>
      </c>
      <c r="P3" s="87"/>
      <c r="Q3" s="92" t="s">
        <v>53</v>
      </c>
    </row>
    <row r="4" spans="1:17" x14ac:dyDescent="0.2">
      <c r="A4" s="19"/>
      <c r="B4" s="32"/>
      <c r="C4" s="20" t="s">
        <v>0</v>
      </c>
      <c r="D4" s="55" t="s">
        <v>39</v>
      </c>
      <c r="E4" s="20" t="s">
        <v>0</v>
      </c>
      <c r="F4" s="55" t="s">
        <v>39</v>
      </c>
      <c r="G4" s="95"/>
      <c r="H4" s="20" t="s">
        <v>0</v>
      </c>
      <c r="I4" s="55" t="s">
        <v>39</v>
      </c>
      <c r="J4" s="20" t="s">
        <v>0</v>
      </c>
      <c r="K4" s="55" t="s">
        <v>39</v>
      </c>
      <c r="L4" s="95"/>
      <c r="M4" s="20" t="s">
        <v>0</v>
      </c>
      <c r="N4" s="55" t="s">
        <v>39</v>
      </c>
      <c r="O4" s="20" t="s">
        <v>0</v>
      </c>
      <c r="P4" s="55" t="s">
        <v>39</v>
      </c>
      <c r="Q4" s="95"/>
    </row>
    <row r="5" spans="1:17" x14ac:dyDescent="0.2">
      <c r="A5" s="4" t="s">
        <v>44</v>
      </c>
      <c r="H5" s="8"/>
      <c r="I5" s="54"/>
      <c r="J5" s="8"/>
      <c r="K5" s="54"/>
      <c r="M5" s="8"/>
      <c r="N5" s="54"/>
      <c r="O5" s="8"/>
      <c r="P5" s="54"/>
      <c r="Q5" s="2"/>
    </row>
    <row r="6" spans="1:17" x14ac:dyDescent="0.2">
      <c r="B6" t="s">
        <v>2</v>
      </c>
      <c r="C6" s="8">
        <v>5618</v>
      </c>
      <c r="D6" s="11">
        <v>72.2</v>
      </c>
      <c r="E6" s="8">
        <v>7995</v>
      </c>
      <c r="F6" s="11">
        <v>66.8</v>
      </c>
      <c r="H6" s="8"/>
      <c r="I6" s="11"/>
      <c r="J6" s="8"/>
      <c r="K6" s="11"/>
      <c r="M6" s="8"/>
      <c r="N6" s="11"/>
      <c r="O6" s="8"/>
      <c r="P6" s="11"/>
      <c r="Q6" s="2"/>
    </row>
    <row r="7" spans="1:17" x14ac:dyDescent="0.2">
      <c r="B7" t="s">
        <v>8</v>
      </c>
      <c r="C7" s="8">
        <v>609</v>
      </c>
      <c r="D7" s="11">
        <v>7.8</v>
      </c>
      <c r="E7" s="8">
        <v>982</v>
      </c>
      <c r="F7" s="11">
        <v>8.1999999999999993</v>
      </c>
      <c r="G7" s="2" t="s">
        <v>146</v>
      </c>
      <c r="H7" s="8"/>
      <c r="I7" s="11"/>
      <c r="J7" s="8"/>
      <c r="K7" s="11"/>
      <c r="M7" s="8"/>
      <c r="N7" s="11"/>
      <c r="O7" s="8"/>
      <c r="P7" s="11"/>
      <c r="Q7" s="2"/>
    </row>
    <row r="8" spans="1:17" x14ac:dyDescent="0.2">
      <c r="B8" t="s">
        <v>10</v>
      </c>
      <c r="C8" s="8">
        <v>413</v>
      </c>
      <c r="D8" s="11">
        <v>5.3</v>
      </c>
      <c r="E8" s="8">
        <v>677</v>
      </c>
      <c r="F8" s="11">
        <v>5.7</v>
      </c>
      <c r="G8" s="2" t="s">
        <v>147</v>
      </c>
      <c r="H8" s="8"/>
      <c r="I8" s="11"/>
      <c r="J8" s="8"/>
      <c r="K8" s="11"/>
      <c r="M8" s="8"/>
      <c r="N8" s="11"/>
      <c r="O8" s="8"/>
      <c r="P8" s="11"/>
      <c r="Q8" s="2"/>
    </row>
    <row r="9" spans="1:17" x14ac:dyDescent="0.2">
      <c r="B9" t="s">
        <v>9</v>
      </c>
      <c r="C9" s="8">
        <v>449</v>
      </c>
      <c r="D9" s="11">
        <v>5.8</v>
      </c>
      <c r="E9" s="8">
        <v>801</v>
      </c>
      <c r="F9" s="11">
        <v>6.7</v>
      </c>
      <c r="G9" s="2" t="s">
        <v>148</v>
      </c>
      <c r="H9" s="8"/>
      <c r="I9" s="11"/>
      <c r="J9" s="8"/>
      <c r="K9" s="11"/>
      <c r="M9" s="8"/>
      <c r="N9" s="11"/>
      <c r="O9" s="8"/>
      <c r="P9" s="11"/>
      <c r="Q9" s="2"/>
    </row>
    <row r="10" spans="1:17" x14ac:dyDescent="0.2">
      <c r="B10" t="s">
        <v>11</v>
      </c>
      <c r="C10" s="8">
        <v>181</v>
      </c>
      <c r="D10" s="11">
        <v>2.2999999999999998</v>
      </c>
      <c r="E10" s="8">
        <v>544</v>
      </c>
      <c r="F10" s="11">
        <v>4.5</v>
      </c>
      <c r="G10" s="2" t="s">
        <v>149</v>
      </c>
      <c r="H10" s="8"/>
      <c r="I10" s="11"/>
      <c r="J10" s="8"/>
      <c r="K10" s="11"/>
      <c r="M10" s="8"/>
      <c r="N10" s="11"/>
      <c r="O10" s="8"/>
      <c r="P10" s="11"/>
      <c r="Q10" s="2"/>
    </row>
    <row r="11" spans="1:17" x14ac:dyDescent="0.2">
      <c r="B11" t="s">
        <v>13</v>
      </c>
      <c r="C11" s="8">
        <v>101</v>
      </c>
      <c r="D11" s="11">
        <v>1.3</v>
      </c>
      <c r="E11" s="8">
        <v>279</v>
      </c>
      <c r="F11" s="11">
        <v>2.2999999999999998</v>
      </c>
      <c r="G11" s="2" t="s">
        <v>150</v>
      </c>
      <c r="H11" s="8"/>
      <c r="I11" s="11"/>
      <c r="J11" s="8"/>
      <c r="K11" s="11"/>
      <c r="M11" s="8"/>
      <c r="N11" s="11"/>
      <c r="O11" s="8"/>
      <c r="P11" s="11"/>
      <c r="Q11" s="2"/>
    </row>
    <row r="12" spans="1:17" x14ac:dyDescent="0.2">
      <c r="B12" t="s">
        <v>12</v>
      </c>
      <c r="C12" s="8">
        <v>95</v>
      </c>
      <c r="D12" s="11">
        <v>1.2</v>
      </c>
      <c r="E12" s="8">
        <v>240</v>
      </c>
      <c r="F12" s="11">
        <v>2</v>
      </c>
      <c r="G12" s="2" t="s">
        <v>151</v>
      </c>
      <c r="H12" s="8"/>
      <c r="I12" s="11"/>
      <c r="J12" s="8"/>
      <c r="K12" s="11"/>
      <c r="M12" s="8"/>
      <c r="N12" s="11"/>
      <c r="O12" s="8"/>
      <c r="P12" s="11"/>
      <c r="Q12" s="2"/>
    </row>
    <row r="13" spans="1:17" x14ac:dyDescent="0.2">
      <c r="B13" t="s">
        <v>14</v>
      </c>
      <c r="C13" s="8">
        <v>169</v>
      </c>
      <c r="D13" s="11">
        <v>2.2000000000000002</v>
      </c>
      <c r="E13" s="8">
        <v>184</v>
      </c>
      <c r="F13" s="11">
        <v>1.5</v>
      </c>
      <c r="G13" s="2" t="s">
        <v>152</v>
      </c>
      <c r="H13" s="8"/>
      <c r="I13" s="11"/>
      <c r="J13" s="8"/>
      <c r="K13" s="11"/>
      <c r="M13" s="8"/>
      <c r="N13" s="11"/>
      <c r="O13" s="8"/>
      <c r="P13" s="11"/>
      <c r="Q13" s="2"/>
    </row>
    <row r="14" spans="1:17" x14ac:dyDescent="0.2">
      <c r="B14" t="s">
        <v>15</v>
      </c>
      <c r="C14" s="8">
        <v>95</v>
      </c>
      <c r="D14" s="11">
        <v>1.2</v>
      </c>
      <c r="E14" s="8">
        <v>175</v>
      </c>
      <c r="F14" s="11">
        <v>1.5</v>
      </c>
      <c r="G14" s="2" t="s">
        <v>153</v>
      </c>
      <c r="H14" s="8"/>
      <c r="I14" s="11"/>
      <c r="J14" s="8"/>
      <c r="K14" s="11"/>
      <c r="M14" s="8"/>
      <c r="N14" s="11"/>
      <c r="O14" s="8"/>
      <c r="P14" s="11"/>
      <c r="Q14" s="2"/>
    </row>
    <row r="15" spans="1:17" x14ac:dyDescent="0.2">
      <c r="B15" t="s">
        <v>16</v>
      </c>
      <c r="C15" s="8">
        <v>53</v>
      </c>
      <c r="D15" s="11">
        <v>0.7</v>
      </c>
      <c r="E15" s="8">
        <v>94</v>
      </c>
      <c r="F15" s="11">
        <v>0.8</v>
      </c>
      <c r="G15" s="2" t="s">
        <v>154</v>
      </c>
      <c r="H15" s="8"/>
      <c r="I15" s="11"/>
      <c r="J15" s="8"/>
      <c r="K15" s="11"/>
      <c r="M15" s="8"/>
      <c r="N15" s="11"/>
      <c r="O15" s="8"/>
      <c r="P15" s="11"/>
      <c r="Q15" s="2"/>
    </row>
    <row r="16" spans="1:17" x14ac:dyDescent="0.2">
      <c r="A16" s="35" t="s">
        <v>50</v>
      </c>
      <c r="B16" s="36"/>
      <c r="H16" s="8"/>
      <c r="I16" s="54"/>
      <c r="J16" s="8"/>
      <c r="K16" s="54"/>
      <c r="M16" s="8"/>
      <c r="N16" s="54"/>
      <c r="O16" s="8"/>
      <c r="P16" s="54"/>
      <c r="Q16" s="2"/>
    </row>
    <row r="17" spans="1:17" x14ac:dyDescent="0.2">
      <c r="A17" s="35"/>
      <c r="B17" s="36">
        <v>0</v>
      </c>
      <c r="C17" s="8">
        <v>3815</v>
      </c>
      <c r="D17" s="11">
        <v>49</v>
      </c>
      <c r="E17" s="8">
        <v>7453</v>
      </c>
      <c r="F17" s="11">
        <v>62.3</v>
      </c>
      <c r="H17" s="8"/>
      <c r="I17" s="11"/>
      <c r="J17" s="8"/>
      <c r="K17" s="11"/>
      <c r="M17" s="8"/>
      <c r="N17" s="11"/>
      <c r="O17" s="8"/>
      <c r="P17" s="11"/>
      <c r="Q17" s="2"/>
    </row>
    <row r="18" spans="1:17" x14ac:dyDescent="0.2">
      <c r="A18" s="35"/>
      <c r="B18" s="36">
        <v>1</v>
      </c>
      <c r="C18" s="8">
        <v>2017</v>
      </c>
      <c r="D18" s="11">
        <v>25.9</v>
      </c>
      <c r="E18" s="8">
        <v>2809</v>
      </c>
      <c r="F18" s="11">
        <v>23.5</v>
      </c>
      <c r="G18" s="2" t="s">
        <v>155</v>
      </c>
      <c r="H18" s="8"/>
      <c r="I18" s="11"/>
      <c r="J18" s="8"/>
      <c r="K18" s="11"/>
      <c r="M18" s="8"/>
      <c r="N18" s="11"/>
      <c r="O18" s="8"/>
      <c r="P18" s="11"/>
      <c r="Q18" s="2"/>
    </row>
    <row r="19" spans="1:17" x14ac:dyDescent="0.2">
      <c r="A19" s="35"/>
      <c r="B19" s="36" t="s">
        <v>51</v>
      </c>
      <c r="C19" s="8">
        <v>1951</v>
      </c>
      <c r="D19" s="11">
        <v>25.1</v>
      </c>
      <c r="E19" s="8">
        <v>1709</v>
      </c>
      <c r="F19" s="11">
        <v>14.3</v>
      </c>
      <c r="G19" s="2" t="s">
        <v>156</v>
      </c>
      <c r="H19" s="8"/>
      <c r="I19" s="11"/>
      <c r="J19" s="8"/>
      <c r="K19" s="11"/>
      <c r="M19" s="8"/>
      <c r="N19" s="11"/>
      <c r="O19" s="8"/>
      <c r="P19" s="11"/>
      <c r="Q19" s="2"/>
    </row>
    <row r="20" spans="1:17" x14ac:dyDescent="0.2">
      <c r="A20" s="12" t="s">
        <v>40</v>
      </c>
      <c r="B20" s="10"/>
      <c r="H20" s="8"/>
      <c r="I20" s="54"/>
      <c r="J20" s="8"/>
      <c r="K20" s="54"/>
      <c r="M20" s="8"/>
      <c r="N20" s="54"/>
      <c r="O20" s="8"/>
      <c r="P20" s="54"/>
      <c r="Q20" s="2"/>
    </row>
    <row r="21" spans="1:17" x14ac:dyDescent="0.2">
      <c r="A21" s="12"/>
      <c r="B21" s="10" t="s">
        <v>41</v>
      </c>
      <c r="C21" s="8">
        <v>4754</v>
      </c>
      <c r="D21" s="11">
        <v>61.1</v>
      </c>
      <c r="E21" s="8">
        <v>9176</v>
      </c>
      <c r="F21" s="11">
        <v>76.7</v>
      </c>
      <c r="H21" s="8"/>
      <c r="I21" s="11"/>
      <c r="J21" s="8"/>
      <c r="K21" s="11"/>
      <c r="M21" s="8"/>
      <c r="N21" s="11"/>
      <c r="O21" s="8"/>
      <c r="P21" s="11"/>
      <c r="Q21" s="2"/>
    </row>
    <row r="22" spans="1:17" x14ac:dyDescent="0.2">
      <c r="A22" s="12"/>
      <c r="B22" s="10" t="s">
        <v>42</v>
      </c>
      <c r="C22" s="8">
        <v>2304</v>
      </c>
      <c r="D22" s="11">
        <v>29.6</v>
      </c>
      <c r="E22" s="8">
        <v>2521</v>
      </c>
      <c r="F22" s="11">
        <v>21.1</v>
      </c>
      <c r="G22" s="2" t="s">
        <v>157</v>
      </c>
      <c r="H22" s="8"/>
      <c r="I22" s="11"/>
      <c r="J22" s="8"/>
      <c r="K22" s="11"/>
      <c r="M22" s="8"/>
      <c r="N22" s="11"/>
      <c r="O22" s="8"/>
      <c r="P22" s="11"/>
      <c r="Q22" s="2"/>
    </row>
    <row r="23" spans="1:17" x14ac:dyDescent="0.2">
      <c r="A23" s="12"/>
      <c r="B23" s="10" t="s">
        <v>43</v>
      </c>
      <c r="C23" s="8">
        <v>495</v>
      </c>
      <c r="D23" s="11">
        <v>6.4</v>
      </c>
      <c r="E23" s="8">
        <v>170</v>
      </c>
      <c r="F23" s="11">
        <v>1.4</v>
      </c>
      <c r="G23" s="2" t="s">
        <v>158</v>
      </c>
      <c r="H23" s="8"/>
      <c r="I23" s="11"/>
      <c r="J23" s="8"/>
      <c r="K23" s="11"/>
      <c r="M23" s="8"/>
      <c r="N23" s="11"/>
      <c r="O23" s="8"/>
      <c r="P23" s="11"/>
      <c r="Q23" s="2"/>
    </row>
    <row r="24" spans="1:17" x14ac:dyDescent="0.2">
      <c r="A24" s="58" t="s">
        <v>134</v>
      </c>
      <c r="B24" s="59"/>
      <c r="D24" s="11"/>
      <c r="F24" s="11"/>
      <c r="H24" s="8"/>
      <c r="I24" s="11"/>
      <c r="J24" s="8"/>
      <c r="K24" s="11"/>
      <c r="M24" s="8"/>
      <c r="N24" s="11"/>
      <c r="O24" s="8"/>
      <c r="P24" s="11"/>
      <c r="Q24" s="2"/>
    </row>
    <row r="25" spans="1:17" x14ac:dyDescent="0.2">
      <c r="A25" s="60"/>
      <c r="B25" s="60" t="s">
        <v>142</v>
      </c>
      <c r="C25" s="8">
        <v>1874</v>
      </c>
      <c r="D25" s="11">
        <v>24.1</v>
      </c>
      <c r="E25" s="8">
        <v>2057</v>
      </c>
      <c r="F25" s="11">
        <v>17.2</v>
      </c>
      <c r="H25" s="8"/>
      <c r="I25" s="11"/>
      <c r="J25" s="8"/>
      <c r="K25" s="11"/>
      <c r="M25" s="8"/>
      <c r="N25" s="11"/>
      <c r="O25" s="8"/>
      <c r="P25" s="11"/>
      <c r="Q25" s="2"/>
    </row>
    <row r="26" spans="1:17" x14ac:dyDescent="0.2">
      <c r="A26" s="60"/>
      <c r="B26" s="60" t="s">
        <v>143</v>
      </c>
      <c r="C26" s="8">
        <v>2678</v>
      </c>
      <c r="D26" s="11">
        <v>34.4</v>
      </c>
      <c r="E26" s="8">
        <v>3377</v>
      </c>
      <c r="F26" s="11">
        <v>28.2</v>
      </c>
      <c r="G26" s="2" t="s">
        <v>159</v>
      </c>
      <c r="H26" s="8"/>
      <c r="I26" s="11"/>
      <c r="J26" s="8"/>
      <c r="K26" s="11"/>
      <c r="M26" s="8"/>
      <c r="N26" s="11"/>
      <c r="O26" s="8"/>
      <c r="P26" s="11"/>
      <c r="Q26" s="2"/>
    </row>
    <row r="27" spans="1:17" x14ac:dyDescent="0.2">
      <c r="A27" s="60"/>
      <c r="B27" s="60" t="s">
        <v>135</v>
      </c>
      <c r="C27" s="8">
        <v>1955</v>
      </c>
      <c r="D27" s="11">
        <v>25.1</v>
      </c>
      <c r="E27" s="8">
        <v>3513</v>
      </c>
      <c r="F27" s="11">
        <v>29.3</v>
      </c>
      <c r="G27" s="2" t="s">
        <v>160</v>
      </c>
      <c r="H27" s="8"/>
      <c r="I27" s="11"/>
      <c r="J27" s="8"/>
      <c r="K27" s="11"/>
      <c r="M27" s="8"/>
      <c r="N27" s="11"/>
      <c r="O27" s="8"/>
      <c r="P27" s="11"/>
      <c r="Q27" s="2"/>
    </row>
    <row r="28" spans="1:17" x14ac:dyDescent="0.2">
      <c r="A28" s="60"/>
      <c r="B28" s="60" t="s">
        <v>136</v>
      </c>
      <c r="C28" s="8">
        <v>1272</v>
      </c>
      <c r="D28" s="11">
        <v>16.3</v>
      </c>
      <c r="E28" s="8">
        <v>3016</v>
      </c>
      <c r="F28" s="11">
        <v>25.2</v>
      </c>
      <c r="G28" s="2" t="s">
        <v>161</v>
      </c>
      <c r="H28" s="8"/>
      <c r="I28" s="11"/>
      <c r="J28" s="8"/>
      <c r="K28" s="11"/>
      <c r="M28" s="8"/>
      <c r="N28" s="11"/>
      <c r="O28" s="8"/>
      <c r="P28" s="11"/>
      <c r="Q28" s="2"/>
    </row>
    <row r="29" spans="1:17" x14ac:dyDescent="0.2">
      <c r="A29" s="58" t="s">
        <v>137</v>
      </c>
      <c r="B29" s="59"/>
      <c r="H29" s="8"/>
      <c r="I29" s="54"/>
      <c r="J29" s="8"/>
      <c r="K29" s="54"/>
      <c r="M29" s="8"/>
      <c r="N29" s="54"/>
      <c r="O29" s="8"/>
      <c r="P29" s="54"/>
      <c r="Q29" s="2"/>
    </row>
    <row r="30" spans="1:17" ht="16" x14ac:dyDescent="0.2">
      <c r="A30" s="58"/>
      <c r="B30" s="59" t="s">
        <v>138</v>
      </c>
      <c r="C30" s="8">
        <v>3178</v>
      </c>
      <c r="D30" s="11">
        <v>40.799999999999997</v>
      </c>
      <c r="E30" s="8">
        <v>3382</v>
      </c>
      <c r="F30" s="11">
        <v>28.3</v>
      </c>
      <c r="H30" s="8"/>
      <c r="I30" s="11"/>
      <c r="J30" s="8"/>
      <c r="K30" s="11"/>
      <c r="M30" s="8"/>
      <c r="N30" s="11"/>
      <c r="O30" s="8"/>
      <c r="P30" s="11"/>
      <c r="Q30" s="2"/>
    </row>
    <row r="31" spans="1:17" ht="16" x14ac:dyDescent="0.2">
      <c r="A31" s="58"/>
      <c r="B31" s="59" t="s">
        <v>139</v>
      </c>
      <c r="C31" s="8">
        <v>2283</v>
      </c>
      <c r="D31" s="11">
        <v>29.3</v>
      </c>
      <c r="E31" s="8">
        <v>3345</v>
      </c>
      <c r="F31" s="11">
        <v>27.9</v>
      </c>
      <c r="G31" s="2" t="s">
        <v>162</v>
      </c>
      <c r="H31" s="8"/>
      <c r="I31" s="11"/>
      <c r="J31" s="8"/>
      <c r="K31" s="11"/>
      <c r="M31" s="8"/>
      <c r="N31" s="11"/>
      <c r="O31" s="8"/>
      <c r="P31" s="11"/>
      <c r="Q31" s="2"/>
    </row>
    <row r="32" spans="1:17" ht="16" x14ac:dyDescent="0.2">
      <c r="A32" s="58"/>
      <c r="B32" s="59" t="s">
        <v>140</v>
      </c>
      <c r="C32" s="8">
        <v>1258</v>
      </c>
      <c r="D32" s="11">
        <v>16.2</v>
      </c>
      <c r="E32" s="8">
        <v>2357</v>
      </c>
      <c r="F32" s="11">
        <v>19.7</v>
      </c>
      <c r="G32" s="2" t="s">
        <v>163</v>
      </c>
      <c r="H32" s="8"/>
      <c r="I32" s="11"/>
      <c r="J32" s="8"/>
      <c r="K32" s="11"/>
      <c r="M32" s="8"/>
      <c r="N32" s="11"/>
      <c r="O32" s="8"/>
      <c r="P32" s="11"/>
      <c r="Q32" s="2"/>
    </row>
    <row r="33" spans="1:17" ht="16" x14ac:dyDescent="0.2">
      <c r="A33" s="60"/>
      <c r="B33" s="59" t="s">
        <v>141</v>
      </c>
      <c r="C33" s="8">
        <v>1060</v>
      </c>
      <c r="D33" s="11">
        <v>13.6</v>
      </c>
      <c r="E33" s="8">
        <v>2879</v>
      </c>
      <c r="F33" s="11">
        <v>24</v>
      </c>
      <c r="G33" s="2" t="s">
        <v>164</v>
      </c>
      <c r="H33" s="8"/>
      <c r="I33" s="11"/>
      <c r="J33" s="8"/>
      <c r="K33" s="11"/>
      <c r="M33" s="8"/>
      <c r="N33" s="11"/>
      <c r="O33" s="8"/>
      <c r="P33" s="11"/>
      <c r="Q33" s="2"/>
    </row>
    <row r="34" spans="1:17" x14ac:dyDescent="0.2">
      <c r="A34" s="35" t="s">
        <v>45</v>
      </c>
      <c r="B34" s="10"/>
      <c r="D34" s="11"/>
      <c r="F34" s="11"/>
      <c r="H34" s="8"/>
      <c r="I34" s="11"/>
      <c r="J34" s="8"/>
      <c r="K34" s="11"/>
      <c r="M34" s="8"/>
      <c r="N34" s="11"/>
      <c r="O34" s="8"/>
      <c r="P34" s="11"/>
      <c r="Q34" s="2"/>
    </row>
    <row r="35" spans="1:17" x14ac:dyDescent="0.2">
      <c r="A35" s="57"/>
      <c r="B35" s="10" t="s">
        <v>46</v>
      </c>
      <c r="C35" s="8">
        <v>6587</v>
      </c>
      <c r="D35" s="11">
        <v>84.6</v>
      </c>
      <c r="E35" s="8">
        <v>10374</v>
      </c>
      <c r="F35" s="11">
        <v>86.7</v>
      </c>
      <c r="H35" s="8"/>
      <c r="I35" s="11"/>
      <c r="J35" s="8"/>
      <c r="K35" s="11"/>
      <c r="M35" s="8"/>
      <c r="N35" s="11"/>
      <c r="O35" s="8"/>
      <c r="P35" s="11"/>
      <c r="Q35" s="2"/>
    </row>
    <row r="36" spans="1:17" x14ac:dyDescent="0.2">
      <c r="A36" s="38"/>
      <c r="B36" s="28" t="s">
        <v>47</v>
      </c>
      <c r="C36" s="16">
        <v>1196</v>
      </c>
      <c r="D36" s="56">
        <v>15.4</v>
      </c>
      <c r="E36" s="16">
        <v>1596</v>
      </c>
      <c r="F36" s="56">
        <v>13.3</v>
      </c>
      <c r="G36" s="14" t="s">
        <v>165</v>
      </c>
      <c r="H36" s="16"/>
      <c r="I36" s="56"/>
      <c r="J36" s="16"/>
      <c r="K36" s="56"/>
      <c r="L36" s="14"/>
      <c r="M36" s="16"/>
      <c r="N36" s="56"/>
      <c r="O36" s="16"/>
      <c r="P36" s="56"/>
      <c r="Q36" s="14"/>
    </row>
    <row r="37" spans="1:17" x14ac:dyDescent="0.2">
      <c r="A37" t="s">
        <v>126</v>
      </c>
    </row>
    <row r="38" spans="1:17" ht="55.5" customHeight="1" x14ac:dyDescent="0.2">
      <c r="A38" s="94" t="s">
        <v>144</v>
      </c>
      <c r="B38" s="94"/>
      <c r="C38" s="94"/>
      <c r="D38" s="94"/>
      <c r="E38" s="94"/>
      <c r="F38" s="94"/>
      <c r="G38" s="94"/>
      <c r="H38" s="94"/>
      <c r="I38" s="94"/>
      <c r="J38" s="94"/>
      <c r="K38" s="94"/>
      <c r="L38" s="94"/>
      <c r="M38" s="94"/>
      <c r="N38" s="94"/>
      <c r="O38" s="94"/>
      <c r="P38" s="94"/>
      <c r="Q38" s="94"/>
    </row>
    <row r="40" spans="1:17" x14ac:dyDescent="0.2">
      <c r="B40" s="33" t="s">
        <v>119</v>
      </c>
    </row>
    <row r="41" spans="1:17" x14ac:dyDescent="0.2">
      <c r="B41" s="34" t="s">
        <v>120</v>
      </c>
    </row>
    <row r="43" spans="1:17" x14ac:dyDescent="0.2">
      <c r="A43" s="53" t="s">
        <v>132</v>
      </c>
    </row>
  </sheetData>
  <mergeCells count="13">
    <mergeCell ref="A38:Q38"/>
    <mergeCell ref="C2:G2"/>
    <mergeCell ref="H2:L2"/>
    <mergeCell ref="M2:Q2"/>
    <mergeCell ref="C3:D3"/>
    <mergeCell ref="E3:F3"/>
    <mergeCell ref="G3:G4"/>
    <mergeCell ref="H3:I3"/>
    <mergeCell ref="J3:K3"/>
    <mergeCell ref="L3:L4"/>
    <mergeCell ref="M3:N3"/>
    <mergeCell ref="O3:P3"/>
    <mergeCell ref="Q3:Q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3D3FE6AEB74F4AA96E18AF301B0DD9" ma:contentTypeVersion="8" ma:contentTypeDescription="Create a new document." ma:contentTypeScope="" ma:versionID="11ce9cd8b332dff29d66ba728e1e7e09">
  <xsd:schema xmlns:xsd="http://www.w3.org/2001/XMLSchema" xmlns:xs="http://www.w3.org/2001/XMLSchema" xmlns:p="http://schemas.microsoft.com/office/2006/metadata/properties" xmlns:ns2="9227a288-eebe-4d0c-8893-829bdbd76738" targetNamespace="http://schemas.microsoft.com/office/2006/metadata/properties" ma:root="true" ma:fieldsID="e0c1aaec55414a52846a35e9f54b12cd" ns2:_="">
    <xsd:import namespace="9227a288-eebe-4d0c-8893-829bdbd767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7a288-eebe-4d0c-8893-829bdbd76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C6DFE2-34B0-4D90-8261-83EF19B48139}">
  <ds:schemaRefs>
    <ds:schemaRef ds:uri="9227a288-eebe-4d0c-8893-829bdbd76738"/>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C3D6919-BD81-410E-BF01-7D5195C32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7a288-eebe-4d0c-8893-829bdbd76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2F47B1-232C-4386-80FE-14926F2296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race_partAB</vt:lpstr>
      <vt:lpstr>Supp Table 1</vt:lpstr>
      <vt:lpstr>NEW TABLE REQUEST_IR_old</vt:lpstr>
      <vt:lpstr>T4b. race_ethnicity</vt:lpstr>
      <vt:lpstr>T5. death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Chang</dc:creator>
  <cp:keywords/>
  <dc:description/>
  <cp:lastModifiedBy>Mia Hashibe</cp:lastModifiedBy>
  <cp:revision/>
  <dcterms:created xsi:type="dcterms:W3CDTF">2021-11-04T06:05:53Z</dcterms:created>
  <dcterms:modified xsi:type="dcterms:W3CDTF">2023-10-02T19:49:20Z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0x010100D03D3FE6AEB74F4AA96E18AF301B0DD9</vt:lpwstr>
  </property>
</Properties>
</file>