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\\cdc.gov\private\M606\gyr5\Burden Paper-Final Draft\Final Draft After X-clearance\AJIM Submission\Resubmission\Re-resubmission\Supplemental Tables - Editable\"/>
    </mc:Choice>
  </mc:AlternateContent>
  <xr:revisionPtr revIDLastSave="0" documentId="13_ncr:1_{68C21D9E-8D2B-4214-95A7-F74110EDCE24}" xr6:coauthVersionLast="41" xr6:coauthVersionMax="41" xr10:uidLastSave="{00000000-0000-0000-0000-000000000000}"/>
  <bookViews>
    <workbookView xWindow="-108" yWindow="-108" windowWidth="23256" windowHeight="12576" tabRatio="599" xr2:uid="{00000000-000D-0000-FFFF-FFFF00000000}"/>
  </bookViews>
  <sheets>
    <sheet name="Agriculture, Forestry, Fishing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5" i="2" l="1"/>
  <c r="F33" i="2"/>
  <c r="F28" i="2"/>
  <c r="F26" i="2"/>
  <c r="F23" i="2"/>
  <c r="F19" i="2"/>
  <c r="F16" i="2"/>
  <c r="F14" i="2"/>
  <c r="F5" i="2"/>
  <c r="T35" i="2" l="1"/>
  <c r="X35" i="2" s="1"/>
  <c r="R35" i="2"/>
  <c r="V35" i="2" s="1"/>
  <c r="T33" i="2"/>
  <c r="X33" i="2" s="1"/>
  <c r="R33" i="2"/>
  <c r="V33" i="2" s="1"/>
  <c r="T28" i="2"/>
  <c r="X28" i="2" s="1"/>
  <c r="R28" i="2"/>
  <c r="V28" i="2" s="1"/>
  <c r="T26" i="2"/>
  <c r="X26" i="2" s="1"/>
  <c r="R26" i="2"/>
  <c r="V26" i="2" s="1"/>
  <c r="T23" i="2"/>
  <c r="X23" i="2" s="1"/>
  <c r="R23" i="2"/>
  <c r="V23" i="2" s="1"/>
  <c r="T19" i="2"/>
  <c r="X19" i="2" s="1"/>
  <c r="R19" i="2"/>
  <c r="V19" i="2" s="1"/>
  <c r="T16" i="2"/>
  <c r="X16" i="2" s="1"/>
  <c r="R16" i="2"/>
  <c r="V16" i="2" s="1"/>
  <c r="T14" i="2"/>
  <c r="X14" i="2" s="1"/>
  <c r="R14" i="2"/>
  <c r="V14" i="2" s="1"/>
  <c r="T5" i="2"/>
  <c r="X5" i="2" s="1"/>
  <c r="R5" i="2"/>
  <c r="V5" i="2" s="1"/>
  <c r="X37" i="2" l="1"/>
  <c r="F37" i="2"/>
  <c r="V37" i="2"/>
</calcChain>
</file>

<file path=xl/sharedStrings.xml><?xml version="1.0" encoding="utf-8"?>
<sst xmlns="http://schemas.openxmlformats.org/spreadsheetml/2006/main" count="122" uniqueCount="44">
  <si>
    <t>Exposures</t>
  </si>
  <si>
    <t>-</t>
  </si>
  <si>
    <t>Selected Cancers</t>
  </si>
  <si>
    <t>Estimated proportion due to occupational exposures (%) (AF)</t>
  </si>
  <si>
    <t>Incidence Rate due to occupational exposures (per 100,000)</t>
  </si>
  <si>
    <t>RR</t>
  </si>
  <si>
    <t>Estimated % exposed</t>
  </si>
  <si>
    <t xml:space="preserve">        Arsenic</t>
  </si>
  <si>
    <t xml:space="preserve">        Asbestos</t>
  </si>
  <si>
    <t xml:space="preserve">        Chromium</t>
  </si>
  <si>
    <t xml:space="preserve">        Nickel and nickel compounds</t>
  </si>
  <si>
    <t xml:space="preserve">        Radon</t>
  </si>
  <si>
    <t xml:space="preserve">        Benzene</t>
  </si>
  <si>
    <t xml:space="preserve">        1,3 Butadine</t>
  </si>
  <si>
    <t xml:space="preserve">        Ionizing radiation</t>
  </si>
  <si>
    <t xml:space="preserve">        Acid mists</t>
  </si>
  <si>
    <t xml:space="preserve">        Formaldehyde</t>
  </si>
  <si>
    <t xml:space="preserve">        Leather dust</t>
  </si>
  <si>
    <t xml:space="preserve">        Wood dust</t>
  </si>
  <si>
    <t xml:space="preserve">        Vinyl chloride</t>
  </si>
  <si>
    <t>Estimated number of cases due to occupational exposures</t>
  </si>
  <si>
    <t xml:space="preserve">     Lung Cancer (and Bronchus) (age 30+)</t>
  </si>
  <si>
    <t xml:space="preserve">        Polycyclic aromatic hydrocarbon (PAH)</t>
  </si>
  <si>
    <t xml:space="preserve">        Environmental tobacco smoke (ETS)</t>
  </si>
  <si>
    <t xml:space="preserve">        Diesel engine exhaust (DEE)</t>
  </si>
  <si>
    <t xml:space="preserve">        beta-naphthylamine (BNA)</t>
  </si>
  <si>
    <t xml:space="preserve">        Solar radiation</t>
  </si>
  <si>
    <t xml:space="preserve">     Mesothelioma (age 30+)</t>
  </si>
  <si>
    <t xml:space="preserve">     Bladder Cancer (age 30+)</t>
  </si>
  <si>
    <t xml:space="preserve">     Leukemia (age 30+)</t>
  </si>
  <si>
    <t xml:space="preserve">     Laryngeal Cancer (age 30+)</t>
  </si>
  <si>
    <t xml:space="preserve">     Melanoma (skin cancer) (age 30+)</t>
  </si>
  <si>
    <t xml:space="preserve">     Sinonasal &amp; Nasopharynx Cancer (age 30+)</t>
  </si>
  <si>
    <t xml:space="preserve">     Kidney Cancer (and Renal Pelvis) (age 30+)</t>
  </si>
  <si>
    <t xml:space="preserve">     Liver Cancer (age 30+)</t>
  </si>
  <si>
    <t>Total occupationally-related conditions</t>
  </si>
  <si>
    <t>Average Annual Number of Workers, 2013*</t>
  </si>
  <si>
    <t>Estimated number of cases</t>
  </si>
  <si>
    <t>*Average Annual Number of Workers for 2013, in thousands. From Current Population Survey via NIOSH Employed Labor Force Estimates tool (http:wwwn.cdc.gov/wisards/cps/)</t>
  </si>
  <si>
    <t xml:space="preserve">        o-Toluidine</t>
  </si>
  <si>
    <t>Incidence Rate 
(per 100,000)</t>
  </si>
  <si>
    <t xml:space="preserve">        Trichlorethylene (TCE)</t>
  </si>
  <si>
    <t>--</t>
  </si>
  <si>
    <t>Table S1. Estimated Number and Proportion of Selected Cancers due to Occupational Exposure, Agriculture, Forestry and Fishing Industry, United States,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</si>
</sst>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0" fontId="0" fillId="0" borderId="0" xfId="0" applyBorder="1"/>
    <xf numFmtId="0" fontId="1" fillId="0" borderId="0" xfId="0" applyFont="1" applyBorder="1"/>
    <xf numFmtId="0" fontId="0" fillId="0" borderId="0" xfId="0" applyFont="1" applyBorder="1"/>
    <xf numFmtId="0" fontId="0" fillId="0" borderId="0" xfId="0" applyFont="1" applyFill="1" applyBorder="1"/>
    <xf numFmtId="2" fontId="0" fillId="0" borderId="0" xfId="0" applyNumberFormat="1" applyFont="1" applyBorder="1" applyAlignment="1">
      <alignment horizontal="center"/>
    </xf>
    <xf numFmtId="2" fontId="0" fillId="0" borderId="0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2" fontId="0" fillId="0" borderId="0" xfId="0" applyNumberFormat="1" applyBorder="1" applyAlignment="1"/>
    <xf numFmtId="2" fontId="0" fillId="0" borderId="0" xfId="0" applyNumberFormat="1" applyAlignment="1">
      <alignment horizontal="center"/>
    </xf>
    <xf numFmtId="2" fontId="0" fillId="0" borderId="0" xfId="0" applyNumberFormat="1" applyBorder="1" applyAlignment="1">
      <alignment horizontal="right"/>
    </xf>
    <xf numFmtId="3" fontId="0" fillId="0" borderId="0" xfId="0" applyNumberFormat="1"/>
    <xf numFmtId="3" fontId="0" fillId="0" borderId="0" xfId="0" applyNumberFormat="1" applyAlignment="1">
      <alignment horizontal="left"/>
    </xf>
    <xf numFmtId="0" fontId="0" fillId="2" borderId="0" xfId="0" applyFont="1" applyFill="1" applyBorder="1"/>
    <xf numFmtId="0" fontId="0" fillId="2" borderId="0" xfId="0" applyFill="1"/>
    <xf numFmtId="0" fontId="0" fillId="0" borderId="0" xfId="0" applyFill="1"/>
    <xf numFmtId="2" fontId="0" fillId="0" borderId="0" xfId="0" applyNumberFormat="1" applyFont="1" applyBorder="1" applyAlignment="1">
      <alignment horizontal="right"/>
    </xf>
    <xf numFmtId="3" fontId="0" fillId="3" borderId="0" xfId="0" applyNumberFormat="1" applyFill="1"/>
    <xf numFmtId="3" fontId="0" fillId="3" borderId="0" xfId="0" applyNumberFormat="1" applyFill="1" applyAlignment="1">
      <alignment horizontal="left"/>
    </xf>
    <xf numFmtId="2" fontId="0" fillId="0" borderId="0" xfId="0" applyNumberFormat="1" applyFont="1" applyFill="1" applyBorder="1" applyAlignment="1">
      <alignment horizontal="right"/>
    </xf>
    <xf numFmtId="2" fontId="0" fillId="2" borderId="0" xfId="0" applyNumberFormat="1" applyFont="1" applyFill="1" applyBorder="1" applyAlignment="1">
      <alignment horizontal="center"/>
    </xf>
    <xf numFmtId="2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left"/>
    </xf>
    <xf numFmtId="2" fontId="0" fillId="2" borderId="0" xfId="0" applyNumberFormat="1" applyFill="1"/>
    <xf numFmtId="3" fontId="0" fillId="0" borderId="0" xfId="0" applyNumberFormat="1" applyFill="1"/>
    <xf numFmtId="2" fontId="0" fillId="0" borderId="0" xfId="0" applyNumberFormat="1" applyFill="1"/>
    <xf numFmtId="2" fontId="0" fillId="2" borderId="0" xfId="0" applyNumberFormat="1" applyFill="1" applyBorder="1" applyAlignment="1">
      <alignment horizontal="left"/>
    </xf>
    <xf numFmtId="164" fontId="0" fillId="2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left"/>
    </xf>
    <xf numFmtId="164" fontId="0" fillId="2" borderId="0" xfId="0" applyNumberFormat="1" applyFill="1"/>
    <xf numFmtId="2" fontId="0" fillId="2" borderId="0" xfId="0" applyNumberFormat="1" applyFill="1" applyBorder="1" applyAlignment="1">
      <alignment horizontal="right"/>
    </xf>
    <xf numFmtId="2" fontId="0" fillId="2" borderId="0" xfId="0" applyNumberFormat="1" applyFill="1" applyBorder="1" applyAlignment="1"/>
    <xf numFmtId="2" fontId="0" fillId="0" borderId="0" xfId="0" applyNumberFormat="1" applyFill="1" applyAlignment="1">
      <alignment horizontal="left"/>
    </xf>
    <xf numFmtId="3" fontId="0" fillId="0" borderId="0" xfId="0" applyNumberFormat="1" applyFill="1" applyAlignment="1">
      <alignment horizontal="left"/>
    </xf>
    <xf numFmtId="2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164" fontId="0" fillId="0" borderId="0" xfId="0" applyNumberFormat="1" applyFill="1"/>
    <xf numFmtId="164" fontId="0" fillId="0" borderId="0" xfId="0" applyNumberFormat="1" applyFill="1" applyAlignment="1">
      <alignment horizontal="left"/>
    </xf>
    <xf numFmtId="0" fontId="3" fillId="0" borderId="1" xfId="0" applyFont="1" applyFill="1" applyBorder="1"/>
    <xf numFmtId="0" fontId="0" fillId="0" borderId="1" xfId="0" applyFont="1" applyFill="1" applyBorder="1"/>
    <xf numFmtId="0" fontId="0" fillId="0" borderId="1" xfId="0" applyFill="1" applyBorder="1"/>
    <xf numFmtId="0" fontId="0" fillId="0" borderId="1" xfId="0" applyBorder="1"/>
    <xf numFmtId="3" fontId="0" fillId="0" borderId="1" xfId="0" applyNumberFormat="1" applyBorder="1"/>
    <xf numFmtId="3" fontId="0" fillId="0" borderId="1" xfId="0" applyNumberFormat="1" applyBorder="1" applyAlignment="1">
      <alignment horizontal="left"/>
    </xf>
    <xf numFmtId="166" fontId="0" fillId="0" borderId="0" xfId="0" applyNumberFormat="1" applyBorder="1" applyAlignment="1">
      <alignment horizontal="right"/>
    </xf>
    <xf numFmtId="2" fontId="0" fillId="0" borderId="0" xfId="0" applyNumberFormat="1" applyFont="1" applyBorder="1" applyAlignment="1">
      <alignment horizontal="left"/>
    </xf>
    <xf numFmtId="2" fontId="0" fillId="0" borderId="0" xfId="0" applyNumberFormat="1" applyBorder="1" applyAlignment="1">
      <alignment horizontal="left"/>
    </xf>
    <xf numFmtId="2" fontId="0" fillId="0" borderId="0" xfId="0" applyNumberFormat="1" applyFont="1" applyFill="1" applyBorder="1" applyAlignment="1">
      <alignment horizontal="left"/>
    </xf>
    <xf numFmtId="0" fontId="0" fillId="2" borderId="0" xfId="0" applyFill="1" applyAlignment="1">
      <alignment horizontal="center"/>
    </xf>
    <xf numFmtId="2" fontId="0" fillId="0" borderId="0" xfId="0" applyNumberFormat="1" applyFont="1" applyBorder="1" applyAlignment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/>
    <xf numFmtId="1" fontId="0" fillId="0" borderId="0" xfId="0" applyNumberFormat="1" applyAlignment="1">
      <alignment horizontal="left"/>
    </xf>
    <xf numFmtId="166" fontId="0" fillId="2" borderId="0" xfId="0" applyNumberFormat="1" applyFill="1" applyBorder="1" applyAlignment="1">
      <alignment horizontal="right"/>
    </xf>
    <xf numFmtId="166" fontId="0" fillId="2" borderId="0" xfId="0" applyNumberFormat="1" applyFill="1" applyAlignment="1">
      <alignment horizontal="left"/>
    </xf>
    <xf numFmtId="1" fontId="0" fillId="2" borderId="0" xfId="0" applyNumberFormat="1" applyFill="1"/>
    <xf numFmtId="1" fontId="0" fillId="2" borderId="0" xfId="0" applyNumberFormat="1" applyFill="1" applyBorder="1" applyAlignment="1">
      <alignment horizontal="right"/>
    </xf>
    <xf numFmtId="1" fontId="0" fillId="0" borderId="0" xfId="0" applyNumberFormat="1" applyBorder="1" applyAlignment="1">
      <alignment horizontal="right"/>
    </xf>
    <xf numFmtId="1" fontId="0" fillId="2" borderId="0" xfId="0" applyNumberFormat="1" applyFill="1" applyAlignment="1">
      <alignment horizontal="left"/>
    </xf>
    <xf numFmtId="1" fontId="0" fillId="0" borderId="0" xfId="0" applyNumberFormat="1" applyBorder="1" applyAlignment="1">
      <alignment horizontal="left"/>
    </xf>
    <xf numFmtId="166" fontId="0" fillId="0" borderId="0" xfId="0" applyNumberFormat="1" applyAlignment="1">
      <alignment horizontal="left"/>
    </xf>
    <xf numFmtId="166" fontId="0" fillId="0" borderId="0" xfId="0" applyNumberFormat="1" applyBorder="1" applyAlignment="1"/>
    <xf numFmtId="1" fontId="0" fillId="0" borderId="0" xfId="0" applyNumberFormat="1" applyBorder="1" applyAlignment="1"/>
    <xf numFmtId="165" fontId="0" fillId="2" borderId="0" xfId="0" applyNumberFormat="1" applyFill="1"/>
    <xf numFmtId="165" fontId="0" fillId="2" borderId="0" xfId="0" applyNumberFormat="1" applyFill="1" applyAlignment="1">
      <alignment horizontal="left"/>
    </xf>
    <xf numFmtId="0" fontId="3" fillId="0" borderId="0" xfId="0" applyFont="1"/>
    <xf numFmtId="0" fontId="0" fillId="0" borderId="0" xfId="0" applyBorder="1" applyAlignment="1">
      <alignment horizontal="center"/>
    </xf>
    <xf numFmtId="3" fontId="0" fillId="3" borderId="0" xfId="0" applyNumberFormat="1" applyFont="1" applyFill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6" fontId="0" fillId="0" borderId="0" xfId="0" applyNumberFormat="1" applyFont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164" fontId="0" fillId="2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" fontId="0" fillId="0" borderId="0" xfId="0" applyNumberFormat="1" applyFont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1" fillId="0" borderId="2" xfId="0" applyFont="1" applyBorder="1"/>
    <xf numFmtId="0" fontId="0" fillId="0" borderId="2" xfId="0" applyFont="1" applyBorder="1" applyAlignment="1">
      <alignment horizontal="center" wrapText="1"/>
    </xf>
    <xf numFmtId="0" fontId="0" fillId="0" borderId="2" xfId="0" applyBorder="1"/>
    <xf numFmtId="0" fontId="2" fillId="0" borderId="0" xfId="0" applyFont="1" applyBorder="1" applyAlignment="1">
      <alignment vertical="center"/>
    </xf>
    <xf numFmtId="164" fontId="0" fillId="0" borderId="0" xfId="0" quotePrefix="1" applyNumberFormat="1" applyFont="1" applyBorder="1" applyAlignment="1">
      <alignment horizontal="center"/>
    </xf>
    <xf numFmtId="2" fontId="0" fillId="0" borderId="0" xfId="0" quotePrefix="1" applyNumberFormat="1" applyFont="1" applyBorder="1" applyAlignment="1">
      <alignment horizontal="right"/>
    </xf>
    <xf numFmtId="2" fontId="0" fillId="0" borderId="0" xfId="0" quotePrefix="1" applyNumberFormat="1" applyFont="1" applyBorder="1" applyAlignment="1">
      <alignment horizontal="left"/>
    </xf>
    <xf numFmtId="0" fontId="0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9"/>
  <sheetViews>
    <sheetView showGridLines="0" tabSelected="1" workbookViewId="0"/>
  </sheetViews>
  <sheetFormatPr defaultRowHeight="14.4" x14ac:dyDescent="0.3"/>
  <cols>
    <col min="1" max="1" width="40.6640625" customWidth="1"/>
    <col min="2" max="2" width="15.33203125" style="53" customWidth="1"/>
    <col min="3" max="3" width="4.109375" customWidth="1"/>
    <col min="4" max="4" width="12.6640625" style="53" customWidth="1"/>
    <col min="5" max="5" width="4.109375" customWidth="1"/>
    <col min="6" max="6" width="13.33203125" style="53" customWidth="1"/>
    <col min="7" max="7" width="4.109375" customWidth="1"/>
    <col min="8" max="8" width="11.44140625" style="53" customWidth="1"/>
    <col min="9" max="9" width="4.109375" customWidth="1"/>
    <col min="10" max="10" width="5.6640625" customWidth="1"/>
    <col min="11" max="11" width="1.5546875" customWidth="1"/>
    <col min="12" max="12" width="5.6640625" customWidth="1"/>
    <col min="13" max="13" width="4.109375" customWidth="1"/>
    <col min="14" max="14" width="9.109375" customWidth="1"/>
    <col min="15" max="15" width="1.5546875" customWidth="1"/>
    <col min="16" max="16" width="9.109375" customWidth="1"/>
    <col min="17" max="17" width="4.109375" customWidth="1"/>
    <col min="18" max="18" width="10.109375" customWidth="1"/>
    <col min="19" max="19" width="1.5546875" customWidth="1"/>
    <col min="20" max="20" width="10.109375" customWidth="1"/>
    <col min="21" max="21" width="4.109375" customWidth="1"/>
    <col min="22" max="22" width="10.6640625" customWidth="1"/>
    <col min="23" max="23" width="1.5546875" customWidth="1"/>
    <col min="24" max="24" width="10.6640625" customWidth="1"/>
  </cols>
  <sheetData>
    <row r="1" spans="1:24" ht="15.6" x14ac:dyDescent="0.3">
      <c r="A1" s="89" t="s">
        <v>43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</row>
    <row r="2" spans="1:24" x14ac:dyDescent="0.3">
      <c r="A2" s="3"/>
      <c r="B2" s="70"/>
      <c r="C2" s="3"/>
      <c r="D2" s="70"/>
      <c r="E2" s="3"/>
      <c r="F2" s="70"/>
      <c r="G2" s="3"/>
      <c r="H2" s="70"/>
      <c r="I2" s="3"/>
      <c r="J2" s="3"/>
      <c r="K2" s="3"/>
      <c r="L2" s="3"/>
      <c r="M2" s="3"/>
      <c r="N2" s="3"/>
      <c r="O2" s="3"/>
    </row>
    <row r="3" spans="1:24" ht="43.8" thickBot="1" x14ac:dyDescent="0.35">
      <c r="A3" s="86" t="s">
        <v>0</v>
      </c>
      <c r="B3" s="87" t="s">
        <v>36</v>
      </c>
      <c r="C3" s="87"/>
      <c r="D3" s="87" t="s">
        <v>40</v>
      </c>
      <c r="E3" s="87"/>
      <c r="F3" s="87" t="s">
        <v>37</v>
      </c>
      <c r="G3" s="87"/>
      <c r="H3" s="87" t="s">
        <v>6</v>
      </c>
      <c r="I3" s="87"/>
      <c r="J3" s="93" t="s">
        <v>5</v>
      </c>
      <c r="K3" s="93"/>
      <c r="L3" s="93"/>
      <c r="M3" s="86"/>
      <c r="N3" s="94" t="s">
        <v>3</v>
      </c>
      <c r="O3" s="94"/>
      <c r="P3" s="94"/>
      <c r="Q3" s="88"/>
      <c r="R3" s="94" t="s">
        <v>4</v>
      </c>
      <c r="S3" s="94"/>
      <c r="T3" s="94"/>
      <c r="U3" s="88"/>
      <c r="V3" s="95" t="s">
        <v>20</v>
      </c>
      <c r="W3" s="95"/>
      <c r="X3" s="95"/>
    </row>
    <row r="4" spans="1:24" x14ac:dyDescent="0.3">
      <c r="A4" s="4" t="s">
        <v>2</v>
      </c>
      <c r="B4" s="74"/>
      <c r="C4" s="4"/>
      <c r="D4" s="7"/>
      <c r="E4" s="7"/>
      <c r="F4" s="72"/>
      <c r="G4" s="7"/>
      <c r="H4" s="7"/>
      <c r="I4" s="7"/>
      <c r="J4" s="7"/>
      <c r="K4" s="7"/>
      <c r="L4" s="7"/>
      <c r="M4" s="4"/>
      <c r="N4" s="1"/>
      <c r="O4" s="1"/>
      <c r="R4" s="2"/>
      <c r="S4" s="53"/>
      <c r="T4" s="10"/>
      <c r="V4" s="14"/>
      <c r="W4" s="53"/>
      <c r="X4" s="15"/>
    </row>
    <row r="5" spans="1:24" x14ac:dyDescent="0.3">
      <c r="A5" s="16" t="s">
        <v>21</v>
      </c>
      <c r="B5" s="71">
        <v>2127900</v>
      </c>
      <c r="C5" s="16"/>
      <c r="D5" s="23">
        <v>97.48</v>
      </c>
      <c r="E5" s="23"/>
      <c r="F5" s="71">
        <f>ROUND(B5*D5/100000,0)</f>
        <v>2074</v>
      </c>
      <c r="G5" s="23"/>
      <c r="H5" s="23"/>
      <c r="I5" s="23"/>
      <c r="J5" s="23"/>
      <c r="K5" s="23"/>
      <c r="L5" s="23"/>
      <c r="M5" s="16"/>
      <c r="N5" s="26">
        <v>2.63</v>
      </c>
      <c r="O5" s="24" t="s">
        <v>1</v>
      </c>
      <c r="P5" s="25">
        <v>6.92</v>
      </c>
      <c r="Q5" s="17"/>
      <c r="R5" s="26">
        <f t="shared" ref="R5:R35" si="0">(N5/100)*D5</f>
        <v>2.5637240000000001</v>
      </c>
      <c r="S5" s="24" t="s">
        <v>1</v>
      </c>
      <c r="T5" s="25">
        <f t="shared" ref="T5:T35" si="1">(P5/100)*D5</f>
        <v>6.7456160000000001</v>
      </c>
      <c r="U5" s="17"/>
      <c r="V5" s="20">
        <f>ROUND((R5/100000)*B5,0)</f>
        <v>55</v>
      </c>
      <c r="W5" s="51" t="s">
        <v>1</v>
      </c>
      <c r="X5" s="21">
        <f>ROUND((T5/100000)*B5,0)</f>
        <v>144</v>
      </c>
    </row>
    <row r="6" spans="1:24" x14ac:dyDescent="0.3">
      <c r="A6" s="6" t="s">
        <v>7</v>
      </c>
      <c r="B6" s="73"/>
      <c r="C6" s="6"/>
      <c r="D6" s="7"/>
      <c r="E6" s="7"/>
      <c r="F6" s="73"/>
      <c r="G6" s="7"/>
      <c r="H6" s="78">
        <v>0.40600000000000003</v>
      </c>
      <c r="I6" s="7"/>
      <c r="J6" s="19">
        <v>1.58</v>
      </c>
      <c r="K6" s="7" t="s">
        <v>1</v>
      </c>
      <c r="L6" s="48">
        <v>1.91</v>
      </c>
      <c r="M6" s="5"/>
      <c r="N6" s="2">
        <v>0.23</v>
      </c>
      <c r="O6" s="12" t="s">
        <v>1</v>
      </c>
      <c r="P6" s="10">
        <v>0.37</v>
      </c>
      <c r="R6" s="28"/>
      <c r="S6" s="28"/>
      <c r="T6" s="35"/>
      <c r="V6" s="27"/>
      <c r="W6" s="18"/>
      <c r="X6" s="36"/>
    </row>
    <row r="7" spans="1:24" x14ac:dyDescent="0.3">
      <c r="A7" s="6" t="s">
        <v>8</v>
      </c>
      <c r="B7" s="73"/>
      <c r="C7" s="6"/>
      <c r="D7" s="7"/>
      <c r="E7" s="7"/>
      <c r="F7" s="73"/>
      <c r="G7" s="7"/>
      <c r="H7" s="78">
        <v>1.2E-2</v>
      </c>
      <c r="I7" s="7"/>
      <c r="J7" s="19">
        <v>1.7</v>
      </c>
      <c r="K7" s="7" t="s">
        <v>1</v>
      </c>
      <c r="L7" s="48">
        <v>2.72</v>
      </c>
      <c r="M7" s="5"/>
      <c r="N7" s="2">
        <v>0.01</v>
      </c>
      <c r="O7" s="12" t="s">
        <v>1</v>
      </c>
      <c r="P7" s="10">
        <v>0.02</v>
      </c>
      <c r="R7" s="28"/>
      <c r="S7" s="28"/>
      <c r="T7" s="35"/>
      <c r="V7" s="27"/>
      <c r="W7" s="18"/>
      <c r="X7" s="36"/>
    </row>
    <row r="8" spans="1:24" x14ac:dyDescent="0.3">
      <c r="A8" s="6" t="s">
        <v>9</v>
      </c>
      <c r="B8" s="73"/>
      <c r="C8" s="6"/>
      <c r="D8" s="7"/>
      <c r="E8" s="7"/>
      <c r="F8" s="73"/>
      <c r="G8" s="7"/>
      <c r="H8" s="78">
        <v>6.9000000000000006E-2</v>
      </c>
      <c r="I8" s="7"/>
      <c r="J8" s="19">
        <v>1.63</v>
      </c>
      <c r="K8" s="12" t="s">
        <v>1</v>
      </c>
      <c r="L8" s="48">
        <v>1.79</v>
      </c>
      <c r="M8" s="5"/>
      <c r="N8" s="2">
        <v>0.04</v>
      </c>
      <c r="O8" s="12" t="s">
        <v>1</v>
      </c>
      <c r="P8" s="10">
        <v>0.05</v>
      </c>
      <c r="R8" s="28"/>
      <c r="S8" s="28"/>
      <c r="T8" s="35"/>
      <c r="V8" s="27"/>
      <c r="W8" s="18"/>
      <c r="X8" s="36"/>
    </row>
    <row r="9" spans="1:24" x14ac:dyDescent="0.3">
      <c r="A9" s="6" t="s">
        <v>24</v>
      </c>
      <c r="B9" s="73"/>
      <c r="C9" s="6"/>
      <c r="D9" s="7"/>
      <c r="E9" s="7"/>
      <c r="F9" s="73"/>
      <c r="G9" s="7"/>
      <c r="H9" s="78">
        <v>9.2949999999999999</v>
      </c>
      <c r="I9" s="7"/>
      <c r="J9" s="19">
        <v>1.03</v>
      </c>
      <c r="K9" s="12" t="s">
        <v>1</v>
      </c>
      <c r="L9" s="48">
        <v>1.47</v>
      </c>
      <c r="M9" s="5"/>
      <c r="N9" s="2">
        <v>0.28000000000000003</v>
      </c>
      <c r="O9" s="12" t="s">
        <v>1</v>
      </c>
      <c r="P9" s="10">
        <v>4.1900000000000004</v>
      </c>
      <c r="R9" s="28"/>
      <c r="S9" s="28"/>
      <c r="T9" s="35"/>
      <c r="V9" s="27"/>
      <c r="W9" s="18"/>
      <c r="X9" s="36"/>
    </row>
    <row r="10" spans="1:24" x14ac:dyDescent="0.3">
      <c r="A10" s="6" t="s">
        <v>23</v>
      </c>
      <c r="B10" s="73"/>
      <c r="C10" s="6"/>
      <c r="D10" s="7"/>
      <c r="E10" s="7"/>
      <c r="F10" s="73"/>
      <c r="G10" s="7"/>
      <c r="H10" s="7">
        <v>6.9</v>
      </c>
      <c r="I10" s="7"/>
      <c r="J10" s="19">
        <v>1.24</v>
      </c>
      <c r="K10" s="12" t="s">
        <v>1</v>
      </c>
      <c r="L10" s="48">
        <v>1.24</v>
      </c>
      <c r="M10" s="5"/>
      <c r="N10" s="2">
        <v>1.63</v>
      </c>
      <c r="O10" s="12" t="s">
        <v>1</v>
      </c>
      <c r="P10" s="10">
        <v>1.63</v>
      </c>
      <c r="R10" s="28"/>
      <c r="S10" s="28"/>
      <c r="T10" s="35"/>
      <c r="V10" s="27"/>
      <c r="W10" s="18"/>
      <c r="X10" s="36"/>
    </row>
    <row r="11" spans="1:24" x14ac:dyDescent="0.3">
      <c r="A11" s="6" t="s">
        <v>10</v>
      </c>
      <c r="B11" s="73"/>
      <c r="C11" s="6"/>
      <c r="D11" s="7"/>
      <c r="E11" s="7"/>
      <c r="F11" s="73"/>
      <c r="G11" s="7"/>
      <c r="H11" s="78">
        <v>0.11899999999999999</v>
      </c>
      <c r="I11" s="7"/>
      <c r="J11" s="19">
        <v>1.33</v>
      </c>
      <c r="K11" s="12" t="s">
        <v>1</v>
      </c>
      <c r="L11" s="48">
        <v>1.5</v>
      </c>
      <c r="M11" s="5"/>
      <c r="N11" s="2">
        <v>0.04</v>
      </c>
      <c r="O11" s="12" t="s">
        <v>1</v>
      </c>
      <c r="P11" s="10">
        <v>0.06</v>
      </c>
      <c r="R11" s="28"/>
      <c r="S11" s="28"/>
      <c r="T11" s="35"/>
      <c r="V11" s="27"/>
      <c r="W11" s="18"/>
      <c r="X11" s="36"/>
    </row>
    <row r="12" spans="1:24" x14ac:dyDescent="0.3">
      <c r="A12" s="6" t="s">
        <v>22</v>
      </c>
      <c r="B12" s="73"/>
      <c r="C12" s="6"/>
      <c r="D12" s="7"/>
      <c r="E12" s="7"/>
      <c r="F12" s="73"/>
      <c r="G12" s="7"/>
      <c r="H12" s="78">
        <v>0.65900000000000003</v>
      </c>
      <c r="I12" s="7"/>
      <c r="J12" s="19">
        <v>1.31</v>
      </c>
      <c r="K12" s="12" t="s">
        <v>1</v>
      </c>
      <c r="L12" s="48">
        <v>1.82</v>
      </c>
      <c r="M12" s="5"/>
      <c r="N12" s="2">
        <v>0.2</v>
      </c>
      <c r="O12" s="12" t="s">
        <v>1</v>
      </c>
      <c r="P12" s="10">
        <v>0.54</v>
      </c>
      <c r="R12" s="28"/>
      <c r="S12" s="28"/>
      <c r="T12" s="35"/>
      <c r="V12" s="27"/>
      <c r="W12" s="18"/>
      <c r="X12" s="36"/>
    </row>
    <row r="13" spans="1:24" x14ac:dyDescent="0.3">
      <c r="A13" s="6" t="s">
        <v>11</v>
      </c>
      <c r="B13" s="73"/>
      <c r="C13" s="6"/>
      <c r="D13" s="7"/>
      <c r="E13" s="7"/>
      <c r="F13" s="73"/>
      <c r="G13" s="7"/>
      <c r="H13" s="78">
        <v>0.38200000000000001</v>
      </c>
      <c r="I13" s="7"/>
      <c r="J13" s="19">
        <v>1.55</v>
      </c>
      <c r="K13" s="12" t="s">
        <v>1</v>
      </c>
      <c r="L13" s="48">
        <v>1.55</v>
      </c>
      <c r="M13" s="5"/>
      <c r="N13" s="2">
        <v>0.21</v>
      </c>
      <c r="O13" s="12" t="s">
        <v>1</v>
      </c>
      <c r="P13" s="10">
        <v>0.21</v>
      </c>
      <c r="R13" s="28"/>
      <c r="S13" s="28"/>
      <c r="T13" s="35"/>
      <c r="V13" s="27"/>
      <c r="W13" s="18"/>
      <c r="X13" s="36"/>
    </row>
    <row r="14" spans="1:24" x14ac:dyDescent="0.3">
      <c r="A14" s="16" t="s">
        <v>27</v>
      </c>
      <c r="B14" s="71">
        <v>2127900</v>
      </c>
      <c r="C14" s="16"/>
      <c r="D14" s="23">
        <v>0.98</v>
      </c>
      <c r="E14" s="23"/>
      <c r="F14" s="71">
        <f>ROUND(B14*D14/100000,0)</f>
        <v>21</v>
      </c>
      <c r="G14" s="23"/>
      <c r="H14" s="23"/>
      <c r="I14" s="23"/>
      <c r="J14" s="23"/>
      <c r="K14" s="23"/>
      <c r="L14" s="23"/>
      <c r="M14" s="16"/>
      <c r="N14" s="34">
        <v>75</v>
      </c>
      <c r="O14" s="24" t="s">
        <v>1</v>
      </c>
      <c r="P14" s="25">
        <v>98</v>
      </c>
      <c r="Q14" s="17"/>
      <c r="R14" s="67">
        <f t="shared" si="0"/>
        <v>0.73499999999999999</v>
      </c>
      <c r="S14" s="51" t="s">
        <v>1</v>
      </c>
      <c r="T14" s="58">
        <f t="shared" si="1"/>
        <v>0.96039999999999992</v>
      </c>
      <c r="U14" s="17"/>
      <c r="V14" s="20">
        <f>ROUND((R14/100000)*B14,0)</f>
        <v>16</v>
      </c>
      <c r="W14" s="51" t="s">
        <v>1</v>
      </c>
      <c r="X14" s="21">
        <f>ROUND((T14/100000)*B14,0)</f>
        <v>20</v>
      </c>
    </row>
    <row r="15" spans="1:24" x14ac:dyDescent="0.3">
      <c r="A15" s="6" t="s">
        <v>8</v>
      </c>
      <c r="B15" s="73"/>
      <c r="C15" s="6"/>
      <c r="D15" s="7"/>
      <c r="E15" s="7"/>
      <c r="F15" s="73"/>
      <c r="G15" s="7"/>
      <c r="H15" s="90" t="s">
        <v>42</v>
      </c>
      <c r="I15" s="7"/>
      <c r="J15" s="91" t="s">
        <v>42</v>
      </c>
      <c r="K15" s="12" t="s">
        <v>1</v>
      </c>
      <c r="L15" s="92" t="s">
        <v>42</v>
      </c>
      <c r="M15" s="5"/>
      <c r="N15" s="11">
        <v>75</v>
      </c>
      <c r="O15" s="12" t="s">
        <v>1</v>
      </c>
      <c r="P15" s="10">
        <v>98</v>
      </c>
      <c r="R15" s="28"/>
      <c r="S15" s="37"/>
      <c r="T15" s="35"/>
      <c r="V15" s="27"/>
      <c r="W15" s="54"/>
      <c r="X15" s="36"/>
    </row>
    <row r="16" spans="1:24" x14ac:dyDescent="0.3">
      <c r="A16" s="16" t="s">
        <v>28</v>
      </c>
      <c r="B16" s="71">
        <v>2127900</v>
      </c>
      <c r="C16" s="16"/>
      <c r="D16" s="23">
        <v>78.47</v>
      </c>
      <c r="E16" s="23"/>
      <c r="F16" s="71">
        <f>ROUND(B16*D16/100000,0)</f>
        <v>1670</v>
      </c>
      <c r="G16" s="23"/>
      <c r="H16" s="23"/>
      <c r="I16" s="23"/>
      <c r="J16" s="23"/>
      <c r="K16" s="23"/>
      <c r="L16" s="23"/>
      <c r="M16" s="16"/>
      <c r="N16" s="33">
        <v>0.03</v>
      </c>
      <c r="O16" s="51" t="s">
        <v>1</v>
      </c>
      <c r="P16" s="29">
        <v>0.03</v>
      </c>
      <c r="Q16" s="17"/>
      <c r="R16" s="32">
        <f t="shared" si="0"/>
        <v>2.3540999999999996E-2</v>
      </c>
      <c r="S16" s="51" t="s">
        <v>1</v>
      </c>
      <c r="T16" s="31">
        <f t="shared" si="1"/>
        <v>2.3540999999999996E-2</v>
      </c>
      <c r="U16" s="17"/>
      <c r="V16" s="20">
        <f>ROUND((R16/100000)*B16,0)</f>
        <v>1</v>
      </c>
      <c r="W16" s="51" t="s">
        <v>1</v>
      </c>
      <c r="X16" s="21">
        <f>ROUND((T16/100000)*B16,0)</f>
        <v>1</v>
      </c>
    </row>
    <row r="17" spans="1:24" x14ac:dyDescent="0.3">
      <c r="A17" s="6" t="s">
        <v>25</v>
      </c>
      <c r="B17" s="73"/>
      <c r="C17" s="6"/>
      <c r="D17" s="7"/>
      <c r="E17" s="7"/>
      <c r="F17" s="73"/>
      <c r="G17" s="7"/>
      <c r="H17" s="83">
        <v>0</v>
      </c>
      <c r="I17" s="7"/>
      <c r="J17" s="19">
        <v>16.829999999999998</v>
      </c>
      <c r="K17" s="12" t="s">
        <v>1</v>
      </c>
      <c r="L17" s="48">
        <v>16.829999999999998</v>
      </c>
      <c r="M17" s="5"/>
      <c r="N17" s="61">
        <v>0</v>
      </c>
      <c r="O17" s="12" t="s">
        <v>1</v>
      </c>
      <c r="P17" s="63">
        <v>0</v>
      </c>
      <c r="R17" s="28"/>
      <c r="S17" s="37"/>
      <c r="T17" s="35"/>
      <c r="V17" s="27"/>
      <c r="W17" s="38"/>
      <c r="X17" s="36"/>
    </row>
    <row r="18" spans="1:24" x14ac:dyDescent="0.3">
      <c r="A18" s="6" t="s">
        <v>39</v>
      </c>
      <c r="B18" s="73"/>
      <c r="C18" s="6"/>
      <c r="D18" s="7"/>
      <c r="E18" s="7"/>
      <c r="F18" s="73"/>
      <c r="G18" s="7"/>
      <c r="H18" s="79">
        <v>1.5900000000000001E-2</v>
      </c>
      <c r="I18" s="7"/>
      <c r="J18" s="52">
        <v>2.87</v>
      </c>
      <c r="K18" s="12" t="s">
        <v>1</v>
      </c>
      <c r="L18" s="48">
        <v>2.87</v>
      </c>
      <c r="M18" s="5"/>
      <c r="N18" s="13">
        <v>0.03</v>
      </c>
      <c r="O18" s="12" t="s">
        <v>1</v>
      </c>
      <c r="P18" s="49">
        <v>0.03</v>
      </c>
      <c r="R18" s="28"/>
      <c r="S18" s="37"/>
      <c r="T18" s="35"/>
      <c r="V18" s="27"/>
      <c r="W18" s="38"/>
      <c r="X18" s="36"/>
    </row>
    <row r="19" spans="1:24" x14ac:dyDescent="0.3">
      <c r="A19" s="16" t="s">
        <v>29</v>
      </c>
      <c r="B19" s="71">
        <v>2127900</v>
      </c>
      <c r="C19" s="16"/>
      <c r="D19" s="23">
        <v>22.84</v>
      </c>
      <c r="E19" s="23"/>
      <c r="F19" s="71">
        <f>ROUND(B19*D19/100000,0)</f>
        <v>486</v>
      </c>
      <c r="G19" s="23"/>
      <c r="H19" s="23"/>
      <c r="I19" s="23"/>
      <c r="J19" s="23"/>
      <c r="K19" s="23"/>
      <c r="L19" s="23"/>
      <c r="M19" s="16"/>
      <c r="N19" s="33">
        <v>0.3</v>
      </c>
      <c r="O19" s="24" t="s">
        <v>1</v>
      </c>
      <c r="P19" s="25">
        <v>0.3</v>
      </c>
      <c r="Q19" s="17"/>
      <c r="R19" s="32">
        <f t="shared" si="0"/>
        <v>6.8519999999999998E-2</v>
      </c>
      <c r="S19" s="24" t="s">
        <v>1</v>
      </c>
      <c r="T19" s="31">
        <f t="shared" si="1"/>
        <v>6.8519999999999998E-2</v>
      </c>
      <c r="U19" s="17"/>
      <c r="V19" s="20">
        <f>ROUND((R19/100000)*B19,0)</f>
        <v>1</v>
      </c>
      <c r="W19" s="24" t="s">
        <v>1</v>
      </c>
      <c r="X19" s="21">
        <f>ROUND((T19/100000)*B19,0)</f>
        <v>1</v>
      </c>
    </row>
    <row r="20" spans="1:24" x14ac:dyDescent="0.3">
      <c r="A20" s="6" t="s">
        <v>12</v>
      </c>
      <c r="B20" s="73"/>
      <c r="C20" s="6"/>
      <c r="D20" s="7"/>
      <c r="E20" s="7"/>
      <c r="F20" s="73"/>
      <c r="G20" s="7"/>
      <c r="H20" s="78">
        <v>0.41799999999999998</v>
      </c>
      <c r="I20" s="7"/>
      <c r="J20" s="19">
        <v>1.72</v>
      </c>
      <c r="K20" s="12" t="s">
        <v>1</v>
      </c>
      <c r="L20" s="48">
        <v>1.72</v>
      </c>
      <c r="M20" s="6"/>
      <c r="N20" s="13">
        <v>0.3</v>
      </c>
      <c r="O20" s="12" t="s">
        <v>1</v>
      </c>
      <c r="P20" s="10">
        <v>0.3</v>
      </c>
      <c r="R20" s="28"/>
      <c r="S20" s="37"/>
      <c r="T20" s="35"/>
      <c r="V20" s="27"/>
      <c r="W20" s="54"/>
      <c r="X20" s="36"/>
    </row>
    <row r="21" spans="1:24" x14ac:dyDescent="0.3">
      <c r="A21" s="6" t="s">
        <v>13</v>
      </c>
      <c r="B21" s="73"/>
      <c r="C21" s="6"/>
      <c r="D21" s="7"/>
      <c r="E21" s="7"/>
      <c r="F21" s="73"/>
      <c r="G21" s="7"/>
      <c r="H21" s="83">
        <v>0</v>
      </c>
      <c r="I21" s="7"/>
      <c r="J21" s="19">
        <v>1.4</v>
      </c>
      <c r="K21" s="12" t="s">
        <v>1</v>
      </c>
      <c r="L21" s="48">
        <v>3</v>
      </c>
      <c r="M21" s="6"/>
      <c r="N21" s="61">
        <v>0</v>
      </c>
      <c r="O21" s="12" t="s">
        <v>1</v>
      </c>
      <c r="P21" s="56">
        <v>0</v>
      </c>
      <c r="R21" s="28"/>
      <c r="S21" s="37"/>
      <c r="T21" s="35"/>
      <c r="V21" s="27"/>
      <c r="W21" s="54"/>
      <c r="X21" s="36"/>
    </row>
    <row r="22" spans="1:24" x14ac:dyDescent="0.3">
      <c r="A22" s="6" t="s">
        <v>14</v>
      </c>
      <c r="B22" s="73"/>
      <c r="C22" s="6"/>
      <c r="D22" s="7"/>
      <c r="E22" s="7"/>
      <c r="F22" s="73"/>
      <c r="G22" s="7"/>
      <c r="H22" s="83">
        <v>0</v>
      </c>
      <c r="I22" s="7"/>
      <c r="J22" s="19">
        <v>1.1599999999999999</v>
      </c>
      <c r="K22" s="12" t="s">
        <v>1</v>
      </c>
      <c r="L22" s="48">
        <v>1.3</v>
      </c>
      <c r="M22" s="6"/>
      <c r="N22" s="61">
        <v>0</v>
      </c>
      <c r="O22" s="12" t="s">
        <v>1</v>
      </c>
      <c r="P22" s="56">
        <v>0</v>
      </c>
      <c r="R22" s="28"/>
      <c r="S22" s="37"/>
      <c r="T22" s="35"/>
      <c r="V22" s="27"/>
      <c r="W22" s="54"/>
      <c r="X22" s="36"/>
    </row>
    <row r="23" spans="1:24" x14ac:dyDescent="0.3">
      <c r="A23" s="16" t="s">
        <v>30</v>
      </c>
      <c r="B23" s="71">
        <v>2127900</v>
      </c>
      <c r="C23" s="16"/>
      <c r="D23" s="23">
        <v>7.62</v>
      </c>
      <c r="E23" s="23"/>
      <c r="F23" s="71">
        <f>ROUND(B23*D23/100000,0)</f>
        <v>162</v>
      </c>
      <c r="G23" s="23"/>
      <c r="H23" s="23"/>
      <c r="I23" s="23"/>
      <c r="J23" s="23"/>
      <c r="K23" s="23"/>
      <c r="L23" s="23"/>
      <c r="M23" s="16"/>
      <c r="N23" s="57">
        <v>6.6E-3</v>
      </c>
      <c r="O23" s="24" t="s">
        <v>1</v>
      </c>
      <c r="P23" s="58">
        <v>8.3000000000000001E-3</v>
      </c>
      <c r="Q23" s="17"/>
      <c r="R23" s="67">
        <f t="shared" si="0"/>
        <v>5.0292000000000002E-4</v>
      </c>
      <c r="S23" s="24" t="s">
        <v>1</v>
      </c>
      <c r="T23" s="68">
        <f t="shared" si="1"/>
        <v>6.3245999999999994E-4</v>
      </c>
      <c r="U23" s="17"/>
      <c r="V23" s="20">
        <f>ROUND((R23/100000)*B23,0)</f>
        <v>0</v>
      </c>
      <c r="W23" s="24" t="s">
        <v>1</v>
      </c>
      <c r="X23" s="21">
        <f>ROUND((T23/100000)*B23,0)</f>
        <v>0</v>
      </c>
    </row>
    <row r="24" spans="1:24" x14ac:dyDescent="0.3">
      <c r="A24" s="6" t="s">
        <v>15</v>
      </c>
      <c r="B24" s="73"/>
      <c r="C24" s="6"/>
      <c r="D24" s="8"/>
      <c r="E24" s="8"/>
      <c r="F24" s="73"/>
      <c r="G24" s="8"/>
      <c r="H24" s="84">
        <v>0</v>
      </c>
      <c r="I24" s="8"/>
      <c r="J24" s="22">
        <v>1.97</v>
      </c>
      <c r="K24" s="12" t="s">
        <v>1</v>
      </c>
      <c r="L24" s="50">
        <v>5.57</v>
      </c>
      <c r="M24" s="6"/>
      <c r="N24" s="61">
        <v>0</v>
      </c>
      <c r="O24" s="12" t="s">
        <v>1</v>
      </c>
      <c r="P24" s="56">
        <v>0</v>
      </c>
      <c r="R24" s="28"/>
      <c r="S24" s="28"/>
      <c r="T24" s="35"/>
      <c r="U24" s="18"/>
      <c r="V24" s="27"/>
      <c r="W24" s="54"/>
      <c r="X24" s="36"/>
    </row>
    <row r="25" spans="1:24" x14ac:dyDescent="0.3">
      <c r="A25" s="6" t="s">
        <v>8</v>
      </c>
      <c r="B25" s="73"/>
      <c r="C25" s="6"/>
      <c r="D25" s="8"/>
      <c r="E25" s="8"/>
      <c r="F25" s="73"/>
      <c r="G25" s="8"/>
      <c r="H25" s="80">
        <v>1.2E-2</v>
      </c>
      <c r="I25" s="8"/>
      <c r="J25" s="22">
        <v>1.55</v>
      </c>
      <c r="K25" s="12" t="s">
        <v>1</v>
      </c>
      <c r="L25" s="50">
        <v>1.69</v>
      </c>
      <c r="M25" s="6"/>
      <c r="N25" s="47">
        <v>6.6E-3</v>
      </c>
      <c r="O25" s="12" t="s">
        <v>1</v>
      </c>
      <c r="P25" s="64">
        <v>8.3000000000000001E-3</v>
      </c>
      <c r="R25" s="28"/>
      <c r="S25" s="28"/>
      <c r="T25" s="35"/>
      <c r="U25" s="18"/>
      <c r="V25" s="27"/>
      <c r="W25" s="54"/>
      <c r="X25" s="36"/>
    </row>
    <row r="26" spans="1:24" x14ac:dyDescent="0.3">
      <c r="A26" s="16" t="s">
        <v>31</v>
      </c>
      <c r="B26" s="71">
        <v>2127900</v>
      </c>
      <c r="C26" s="16"/>
      <c r="D26" s="23">
        <v>150.19999999999999</v>
      </c>
      <c r="E26" s="23"/>
      <c r="F26" s="71">
        <f>ROUND(B26*D26/100000,0)</f>
        <v>3196</v>
      </c>
      <c r="G26" s="23"/>
      <c r="H26" s="23"/>
      <c r="I26" s="23"/>
      <c r="J26" s="23"/>
      <c r="K26" s="23"/>
      <c r="L26" s="23"/>
      <c r="M26" s="16"/>
      <c r="N26" s="33">
        <v>16.989999999999998</v>
      </c>
      <c r="O26" s="24" t="s">
        <v>1</v>
      </c>
      <c r="P26" s="25">
        <v>39.76</v>
      </c>
      <c r="Q26" s="17"/>
      <c r="R26" s="26">
        <f t="shared" si="0"/>
        <v>25.518979999999999</v>
      </c>
      <c r="S26" s="24" t="s">
        <v>1</v>
      </c>
      <c r="T26" s="25">
        <f t="shared" si="1"/>
        <v>59.719519999999989</v>
      </c>
      <c r="U26" s="17"/>
      <c r="V26" s="20">
        <f>ROUND((R26/100000)*B26,0)</f>
        <v>543</v>
      </c>
      <c r="W26" s="24" t="s">
        <v>1</v>
      </c>
      <c r="X26" s="21">
        <f>ROUND((T26/100000)*B26,0)</f>
        <v>1271</v>
      </c>
    </row>
    <row r="27" spans="1:24" x14ac:dyDescent="0.3">
      <c r="A27" s="6" t="s">
        <v>26</v>
      </c>
      <c r="B27" s="73"/>
      <c r="C27" s="6"/>
      <c r="D27" s="8"/>
      <c r="E27" s="8"/>
      <c r="F27" s="73"/>
      <c r="G27" s="8"/>
      <c r="H27" s="80">
        <v>66.016000000000005</v>
      </c>
      <c r="I27" s="8"/>
      <c r="J27" s="22">
        <v>1.31</v>
      </c>
      <c r="K27" s="12" t="s">
        <v>1</v>
      </c>
      <c r="L27" s="50">
        <v>2</v>
      </c>
      <c r="M27" s="6"/>
      <c r="N27" s="11">
        <v>16.989999999999998</v>
      </c>
      <c r="O27" s="12" t="s">
        <v>1</v>
      </c>
      <c r="P27" s="10">
        <v>39.76</v>
      </c>
      <c r="R27" s="28"/>
      <c r="S27" s="28"/>
      <c r="T27" s="35"/>
      <c r="U27" s="18"/>
      <c r="V27" s="27"/>
      <c r="W27" s="54"/>
      <c r="X27" s="36"/>
    </row>
    <row r="28" spans="1:24" x14ac:dyDescent="0.3">
      <c r="A28" s="16" t="s">
        <v>32</v>
      </c>
      <c r="B28" s="71">
        <v>2127900</v>
      </c>
      <c r="C28" s="16"/>
      <c r="D28" s="23">
        <v>1.5</v>
      </c>
      <c r="E28" s="23"/>
      <c r="F28" s="71">
        <f>ROUND(B28*D28/100000,0)</f>
        <v>32</v>
      </c>
      <c r="G28" s="23"/>
      <c r="H28" s="81"/>
      <c r="I28" s="23"/>
      <c r="J28" s="23"/>
      <c r="K28" s="23"/>
      <c r="L28" s="23"/>
      <c r="M28" s="16"/>
      <c r="N28" s="33">
        <v>3.4</v>
      </c>
      <c r="O28" s="24" t="s">
        <v>1</v>
      </c>
      <c r="P28" s="25">
        <v>12.33</v>
      </c>
      <c r="Q28" s="17"/>
      <c r="R28" s="32">
        <f t="shared" si="0"/>
        <v>5.1000000000000004E-2</v>
      </c>
      <c r="S28" s="24" t="s">
        <v>1</v>
      </c>
      <c r="T28" s="25">
        <f t="shared" si="1"/>
        <v>0.18495</v>
      </c>
      <c r="U28" s="17"/>
      <c r="V28" s="20">
        <f>ROUND((R28/100000)*B28,0)</f>
        <v>1</v>
      </c>
      <c r="W28" s="24" t="s">
        <v>1</v>
      </c>
      <c r="X28" s="21">
        <f>ROUND((T28/100000)*B28,0)</f>
        <v>4</v>
      </c>
    </row>
    <row r="29" spans="1:24" x14ac:dyDescent="0.3">
      <c r="A29" s="6" t="s">
        <v>16</v>
      </c>
      <c r="B29" s="73"/>
      <c r="C29" s="6"/>
      <c r="D29" s="8"/>
      <c r="E29" s="8"/>
      <c r="F29" s="73"/>
      <c r="G29" s="8"/>
      <c r="H29" s="80">
        <v>2.1000000000000001E-2</v>
      </c>
      <c r="I29" s="8"/>
      <c r="J29" s="22">
        <v>1.0900000000000001</v>
      </c>
      <c r="K29" s="12" t="s">
        <v>1</v>
      </c>
      <c r="L29" s="50">
        <v>1.68</v>
      </c>
      <c r="M29" s="6"/>
      <c r="N29" s="65">
        <v>1.9E-3</v>
      </c>
      <c r="O29" s="12" t="s">
        <v>1</v>
      </c>
      <c r="P29" s="9">
        <v>1.4E-2</v>
      </c>
      <c r="R29" s="28"/>
      <c r="S29" s="28"/>
      <c r="T29" s="35"/>
      <c r="U29" s="18"/>
      <c r="V29" s="27"/>
      <c r="W29" s="18"/>
      <c r="X29" s="36"/>
    </row>
    <row r="30" spans="1:24" x14ac:dyDescent="0.3">
      <c r="A30" s="6" t="s">
        <v>17</v>
      </c>
      <c r="B30" s="73"/>
      <c r="C30" s="6"/>
      <c r="D30" s="8"/>
      <c r="E30" s="8"/>
      <c r="F30" s="73"/>
      <c r="G30" s="8"/>
      <c r="H30" s="84">
        <v>0</v>
      </c>
      <c r="I30" s="8"/>
      <c r="J30" s="22">
        <v>11.89</v>
      </c>
      <c r="K30" s="12" t="s">
        <v>1</v>
      </c>
      <c r="L30" s="50">
        <v>11.89</v>
      </c>
      <c r="M30" s="6"/>
      <c r="N30" s="66">
        <v>0</v>
      </c>
      <c r="O30" s="12" t="s">
        <v>1</v>
      </c>
      <c r="P30" s="56">
        <v>0</v>
      </c>
      <c r="R30" s="28"/>
      <c r="S30" s="28"/>
      <c r="T30" s="35"/>
      <c r="U30" s="18"/>
      <c r="V30" s="27"/>
      <c r="W30" s="18"/>
      <c r="X30" s="36"/>
    </row>
    <row r="31" spans="1:24" x14ac:dyDescent="0.3">
      <c r="A31" s="6" t="s">
        <v>10</v>
      </c>
      <c r="B31" s="73"/>
      <c r="C31" s="6"/>
      <c r="D31" s="8"/>
      <c r="E31" s="8"/>
      <c r="F31" s="73"/>
      <c r="G31" s="8"/>
      <c r="H31" s="80">
        <v>0.11899999999999999</v>
      </c>
      <c r="I31" s="8"/>
      <c r="J31" s="22">
        <v>18</v>
      </c>
      <c r="K31" s="12" t="s">
        <v>1</v>
      </c>
      <c r="L31" s="50">
        <v>18</v>
      </c>
      <c r="M31" s="6"/>
      <c r="N31" s="11">
        <v>1.98</v>
      </c>
      <c r="O31" s="12" t="s">
        <v>1</v>
      </c>
      <c r="P31" s="10">
        <v>1.98</v>
      </c>
      <c r="R31" s="28"/>
      <c r="S31" s="28"/>
      <c r="T31" s="35"/>
      <c r="U31" s="18"/>
      <c r="V31" s="27"/>
      <c r="W31" s="18"/>
      <c r="X31" s="36"/>
    </row>
    <row r="32" spans="1:24" x14ac:dyDescent="0.3">
      <c r="A32" s="6" t="s">
        <v>18</v>
      </c>
      <c r="B32" s="73"/>
      <c r="C32" s="6"/>
      <c r="D32" s="8"/>
      <c r="E32" s="8"/>
      <c r="F32" s="73"/>
      <c r="G32" s="8"/>
      <c r="H32" s="8">
        <v>2.4</v>
      </c>
      <c r="I32" s="8"/>
      <c r="J32" s="22">
        <v>1.61</v>
      </c>
      <c r="K32" s="12" t="s">
        <v>1</v>
      </c>
      <c r="L32" s="50">
        <v>5.91</v>
      </c>
      <c r="M32" s="6"/>
      <c r="N32" s="11">
        <v>1.44</v>
      </c>
      <c r="O32" s="12" t="s">
        <v>1</v>
      </c>
      <c r="P32" s="10">
        <v>10.54</v>
      </c>
      <c r="R32" s="28"/>
      <c r="S32" s="28"/>
      <c r="T32" s="35"/>
      <c r="U32" s="18"/>
      <c r="V32" s="27"/>
      <c r="W32" s="18"/>
      <c r="X32" s="36"/>
    </row>
    <row r="33" spans="1:24" x14ac:dyDescent="0.3">
      <c r="A33" s="16" t="s">
        <v>33</v>
      </c>
      <c r="B33" s="71">
        <v>2127900</v>
      </c>
      <c r="C33" s="16"/>
      <c r="D33" s="23">
        <v>31.24</v>
      </c>
      <c r="E33" s="23"/>
      <c r="F33" s="71">
        <f>ROUND(B33*D33/100000,0)</f>
        <v>665</v>
      </c>
      <c r="G33" s="23"/>
      <c r="H33" s="23"/>
      <c r="I33" s="23"/>
      <c r="J33" s="23"/>
      <c r="K33" s="23"/>
      <c r="L33" s="23"/>
      <c r="M33" s="16"/>
      <c r="N33" s="60">
        <v>0</v>
      </c>
      <c r="O33" s="30" t="s">
        <v>1</v>
      </c>
      <c r="P33" s="62">
        <v>0</v>
      </c>
      <c r="Q33" s="17"/>
      <c r="R33" s="59">
        <f t="shared" si="0"/>
        <v>0</v>
      </c>
      <c r="S33" s="24" t="s">
        <v>1</v>
      </c>
      <c r="T33" s="62">
        <f t="shared" si="1"/>
        <v>0</v>
      </c>
      <c r="U33" s="17"/>
      <c r="V33" s="20">
        <f>ROUND((R33/100000)*B33,0)</f>
        <v>0</v>
      </c>
      <c r="W33" s="24" t="s">
        <v>1</v>
      </c>
      <c r="X33" s="21">
        <f>ROUND((T33/100000)*B33,0)</f>
        <v>0</v>
      </c>
    </row>
    <row r="34" spans="1:24" x14ac:dyDescent="0.3">
      <c r="A34" s="6" t="s">
        <v>41</v>
      </c>
      <c r="B34" s="73"/>
      <c r="C34" s="6"/>
      <c r="D34" s="8"/>
      <c r="E34" s="8"/>
      <c r="F34" s="73"/>
      <c r="G34" s="8"/>
      <c r="H34" s="84">
        <v>0</v>
      </c>
      <c r="I34" s="8"/>
      <c r="J34" s="22">
        <v>1.26</v>
      </c>
      <c r="K34" s="12" t="s">
        <v>1</v>
      </c>
      <c r="L34" s="50">
        <v>1.35</v>
      </c>
      <c r="M34" s="6"/>
      <c r="N34" s="61">
        <v>0</v>
      </c>
      <c r="O34" s="12" t="s">
        <v>1</v>
      </c>
      <c r="P34" s="56">
        <v>0</v>
      </c>
      <c r="R34" s="39"/>
      <c r="S34" s="37"/>
      <c r="T34" s="40"/>
      <c r="U34" s="18"/>
      <c r="V34" s="27"/>
      <c r="W34" s="54"/>
      <c r="X34" s="36"/>
    </row>
    <row r="35" spans="1:24" x14ac:dyDescent="0.3">
      <c r="A35" s="16" t="s">
        <v>34</v>
      </c>
      <c r="B35" s="71">
        <v>2127900</v>
      </c>
      <c r="C35" s="16"/>
      <c r="D35" s="23">
        <v>12.58</v>
      </c>
      <c r="E35" s="23"/>
      <c r="F35" s="71">
        <f>ROUND(B35*D35/100000,0)</f>
        <v>268</v>
      </c>
      <c r="G35" s="23"/>
      <c r="H35" s="81"/>
      <c r="I35" s="23"/>
      <c r="J35" s="23"/>
      <c r="K35" s="23"/>
      <c r="L35" s="23"/>
      <c r="M35" s="16"/>
      <c r="N35" s="60">
        <v>0</v>
      </c>
      <c r="O35" s="30" t="s">
        <v>1</v>
      </c>
      <c r="P35" s="62">
        <v>0</v>
      </c>
      <c r="Q35" s="17"/>
      <c r="R35" s="59">
        <f t="shared" si="0"/>
        <v>0</v>
      </c>
      <c r="S35" s="24" t="s">
        <v>1</v>
      </c>
      <c r="T35" s="62">
        <f t="shared" si="1"/>
        <v>0</v>
      </c>
      <c r="U35" s="17"/>
      <c r="V35" s="20">
        <f>ROUND((R35/100000)*B35,0)</f>
        <v>0</v>
      </c>
      <c r="W35" s="24" t="s">
        <v>1</v>
      </c>
      <c r="X35" s="21">
        <f>ROUND((T35/100000)*B35,0)</f>
        <v>0</v>
      </c>
    </row>
    <row r="36" spans="1:24" x14ac:dyDescent="0.3">
      <c r="A36" s="6" t="s">
        <v>19</v>
      </c>
      <c r="B36" s="73"/>
      <c r="C36" s="6"/>
      <c r="D36" s="8"/>
      <c r="E36" s="8"/>
      <c r="F36" s="73"/>
      <c r="G36" s="8"/>
      <c r="H36" s="84">
        <v>0</v>
      </c>
      <c r="I36" s="8"/>
      <c r="J36" s="22">
        <v>1.35</v>
      </c>
      <c r="K36" s="12" t="s">
        <v>1</v>
      </c>
      <c r="L36" s="50">
        <v>2.96</v>
      </c>
      <c r="M36" s="6"/>
      <c r="N36" s="61">
        <v>0</v>
      </c>
      <c r="O36" s="12" t="s">
        <v>1</v>
      </c>
      <c r="P36" s="56">
        <v>0</v>
      </c>
      <c r="R36" s="39"/>
      <c r="S36" s="37"/>
      <c r="T36" s="40"/>
      <c r="U36" s="18"/>
      <c r="V36" s="27"/>
      <c r="W36" s="54"/>
      <c r="X36" s="36"/>
    </row>
    <row r="37" spans="1:24" ht="15" thickBot="1" x14ac:dyDescent="0.35">
      <c r="A37" s="42" t="s">
        <v>35</v>
      </c>
      <c r="B37" s="75"/>
      <c r="C37" s="41"/>
      <c r="D37" s="76"/>
      <c r="E37" s="42"/>
      <c r="F37" s="77">
        <f>SUM(F4:F36)</f>
        <v>8574</v>
      </c>
      <c r="G37" s="42"/>
      <c r="H37" s="76"/>
      <c r="I37" s="42"/>
      <c r="J37" s="42"/>
      <c r="K37" s="42"/>
      <c r="L37" s="42"/>
      <c r="M37" s="43"/>
      <c r="N37" s="43"/>
      <c r="O37" s="43"/>
      <c r="P37" s="43"/>
      <c r="Q37" s="43"/>
      <c r="R37" s="43"/>
      <c r="S37" s="43"/>
      <c r="T37" s="43"/>
      <c r="U37" s="44"/>
      <c r="V37" s="45">
        <f>SUM(V4:V36)</f>
        <v>617</v>
      </c>
      <c r="W37" s="85" t="s">
        <v>1</v>
      </c>
      <c r="X37" s="46">
        <f>SUM(X4:X36)</f>
        <v>1441</v>
      </c>
    </row>
    <row r="38" spans="1:24" x14ac:dyDescent="0.3">
      <c r="A38" s="69" t="s">
        <v>38</v>
      </c>
      <c r="B38" s="82"/>
      <c r="C38" s="69"/>
      <c r="D38" s="82"/>
      <c r="E38" s="69"/>
      <c r="F38" s="82"/>
      <c r="G38" s="69"/>
      <c r="H38" s="82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</row>
    <row r="39" spans="1:24" x14ac:dyDescent="0.3">
      <c r="A39" s="55"/>
    </row>
  </sheetData>
  <mergeCells count="4">
    <mergeCell ref="J3:L3"/>
    <mergeCell ref="N3:P3"/>
    <mergeCell ref="R3:T3"/>
    <mergeCell ref="V3:X3"/>
  </mergeCells>
  <pageMargins left="0.7" right="0.7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Agriculture, Forestry, Fishing</vt:lpstr>
    </vt:vector>
  </TitlesOfParts>
  <Company>RTI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lindabrown</dc:creator>
  <cp:lastModifiedBy>Groenewold, Matthew (CDC/NIOSH/DSHEFS)</cp:lastModifiedBy>
  <cp:lastPrinted>2016-03-25T20:11:24Z</cp:lastPrinted>
  <dcterms:created xsi:type="dcterms:W3CDTF">2015-12-04T22:03:27Z</dcterms:created>
  <dcterms:modified xsi:type="dcterms:W3CDTF">2019-09-03T17:30:02Z</dcterms:modified>
</cp:coreProperties>
</file>